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H\3_ORGANISATIONS\1_SECTEUR_GESTION_RH\Documents_travail_transversal\Mementos\0266\"/>
    </mc:Choice>
  </mc:AlternateContent>
  <xr:revisionPtr revIDLastSave="0" documentId="8_{B2252463-7CE1-48BF-B747-F186283EEE83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DETAIL" sheetId="24" r:id="rId1"/>
    <sheet name="RECAPITULATIF" sheetId="23" r:id="rId2"/>
    <sheet name="HORAIRE" sheetId="25" state="hidden" r:id="rId3"/>
    <sheet name="Feuil1" sheetId="26" state="hidden" r:id="rId4"/>
  </sheets>
  <definedNames>
    <definedName name="Liste_heures">HORAIRE!$A$1:$A$575</definedName>
    <definedName name="Liste_horaire">HORAIRE!$A$1:$A$97</definedName>
    <definedName name="Listes_heures">HORAIRE!$A$1:$A$96</definedName>
    <definedName name="_xlnm.Print_Area" localSheetId="0">DETAIL!$A$1:$P$137</definedName>
    <definedName name="_xlnm.Print_Area" localSheetId="1">RECAPITULATIF!$A$1:$O$37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3" l="1"/>
  <c r="M15" i="23" l="1"/>
  <c r="M17" i="23" s="1"/>
  <c r="Q17" i="24"/>
  <c r="N25" i="24"/>
  <c r="A16" i="23" l="1"/>
  <c r="F32" i="24" l="1"/>
  <c r="B32" i="24"/>
  <c r="Q32" i="24" l="1"/>
  <c r="N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24" i="24"/>
  <c r="Q24" i="24" s="1"/>
  <c r="Q99" i="24" l="1"/>
  <c r="N99" i="24"/>
  <c r="Q67" i="24"/>
  <c r="N67" i="24"/>
  <c r="Q35" i="24"/>
  <c r="N35" i="24"/>
  <c r="Q98" i="24"/>
  <c r="N98" i="24"/>
  <c r="Q66" i="24"/>
  <c r="N66" i="24"/>
  <c r="Q50" i="24"/>
  <c r="N50" i="24"/>
  <c r="Q42" i="24"/>
  <c r="N42" i="24"/>
  <c r="Q97" i="24"/>
  <c r="N97" i="24"/>
  <c r="N73" i="24"/>
  <c r="Q73" i="24"/>
  <c r="Q96" i="24"/>
  <c r="N96" i="24"/>
  <c r="Q111" i="24"/>
  <c r="N111" i="24"/>
  <c r="Q103" i="24"/>
  <c r="N103" i="24"/>
  <c r="Q95" i="24"/>
  <c r="N95" i="24"/>
  <c r="Q87" i="24"/>
  <c r="N87" i="24"/>
  <c r="Q79" i="24"/>
  <c r="N79" i="24"/>
  <c r="Q71" i="24"/>
  <c r="N71" i="24"/>
  <c r="Q63" i="24"/>
  <c r="N63" i="24"/>
  <c r="Q55" i="24"/>
  <c r="N55" i="24"/>
  <c r="Q47" i="24"/>
  <c r="N47" i="24"/>
  <c r="N110" i="24"/>
  <c r="Q110" i="24"/>
  <c r="N102" i="24"/>
  <c r="Q102" i="24"/>
  <c r="N94" i="24"/>
  <c r="Q94" i="24"/>
  <c r="N86" i="24"/>
  <c r="Q86" i="24"/>
  <c r="N78" i="24"/>
  <c r="Q78" i="24"/>
  <c r="N70" i="24"/>
  <c r="Q70" i="24"/>
  <c r="N62" i="24"/>
  <c r="Q62" i="24"/>
  <c r="N54" i="24"/>
  <c r="Q54" i="24"/>
  <c r="N46" i="24"/>
  <c r="Q46" i="24"/>
  <c r="N38" i="24"/>
  <c r="Q38" i="24"/>
  <c r="N109" i="24"/>
  <c r="Q109" i="24"/>
  <c r="N101" i="24"/>
  <c r="Q101" i="24"/>
  <c r="Q93" i="24"/>
  <c r="N93" i="24"/>
  <c r="N85" i="24"/>
  <c r="Q85" i="24"/>
  <c r="N77" i="24"/>
  <c r="Q77" i="24"/>
  <c r="N69" i="24"/>
  <c r="Q69" i="24"/>
  <c r="Q61" i="24"/>
  <c r="N61" i="24"/>
  <c r="N53" i="24"/>
  <c r="Q53" i="24"/>
  <c r="N45" i="24"/>
  <c r="Q45" i="24"/>
  <c r="Q37" i="24"/>
  <c r="N37" i="24"/>
  <c r="Q108" i="24"/>
  <c r="N108" i="24"/>
  <c r="N100" i="24"/>
  <c r="Q100" i="24"/>
  <c r="N92" i="24"/>
  <c r="Q92" i="24"/>
  <c r="Q84" i="24"/>
  <c r="N84" i="24"/>
  <c r="Q76" i="24"/>
  <c r="N76" i="24"/>
  <c r="Q68" i="24"/>
  <c r="N68" i="24"/>
  <c r="Q60" i="24"/>
  <c r="N60" i="24"/>
  <c r="Q52" i="24"/>
  <c r="N52" i="24"/>
  <c r="Q44" i="24"/>
  <c r="N44" i="24"/>
  <c r="Q36" i="24"/>
  <c r="N36" i="24"/>
  <c r="Q91" i="24"/>
  <c r="N91" i="24"/>
  <c r="Q43" i="24"/>
  <c r="N43" i="24"/>
  <c r="Q82" i="24"/>
  <c r="N82" i="24"/>
  <c r="N105" i="24"/>
  <c r="Q105" i="24"/>
  <c r="Q81" i="24"/>
  <c r="N81" i="24"/>
  <c r="Q65" i="24"/>
  <c r="N65" i="24"/>
  <c r="N57" i="24"/>
  <c r="Q57" i="24"/>
  <c r="Q49" i="24"/>
  <c r="N49" i="24"/>
  <c r="N41" i="24"/>
  <c r="Q41" i="24"/>
  <c r="Q33" i="24"/>
  <c r="N33" i="24"/>
  <c r="Q83" i="24"/>
  <c r="N83" i="24"/>
  <c r="Q51" i="24"/>
  <c r="N51" i="24"/>
  <c r="Q74" i="24"/>
  <c r="N74" i="24"/>
  <c r="Q104" i="24"/>
  <c r="N104" i="24"/>
  <c r="Q72" i="24"/>
  <c r="N72" i="24"/>
  <c r="Q40" i="24"/>
  <c r="N40" i="24"/>
  <c r="Q107" i="24"/>
  <c r="N107" i="24"/>
  <c r="Q75" i="24"/>
  <c r="N75" i="24"/>
  <c r="Q59" i="24"/>
  <c r="N59" i="24"/>
  <c r="Q106" i="24"/>
  <c r="N106" i="24"/>
  <c r="Q90" i="24"/>
  <c r="N90" i="24"/>
  <c r="Q58" i="24"/>
  <c r="N58" i="24"/>
  <c r="Q34" i="24"/>
  <c r="N34" i="24"/>
  <c r="N89" i="24"/>
  <c r="Q89" i="24"/>
  <c r="N24" i="24"/>
  <c r="Q88" i="24"/>
  <c r="N88" i="24"/>
  <c r="Q80" i="24"/>
  <c r="N80" i="24"/>
  <c r="Q64" i="24"/>
  <c r="N64" i="24"/>
  <c r="Q56" i="24"/>
  <c r="N56" i="24"/>
  <c r="Q48" i="24"/>
  <c r="N48" i="24"/>
  <c r="Q39" i="24"/>
  <c r="N39" i="24"/>
  <c r="F31" i="24"/>
  <c r="Q31" i="24" l="1"/>
  <c r="N31" i="24"/>
  <c r="F25" i="24"/>
  <c r="Q25" i="24" s="1"/>
  <c r="F30" i="24" l="1"/>
  <c r="F27" i="24"/>
  <c r="F28" i="24"/>
  <c r="F29" i="24"/>
  <c r="F26" i="24"/>
  <c r="Q26" i="24" l="1"/>
  <c r="N26" i="24"/>
  <c r="N29" i="24"/>
  <c r="Q29" i="24"/>
  <c r="Q28" i="24"/>
  <c r="L130" i="24" s="1"/>
  <c r="N28" i="24"/>
  <c r="N30" i="24"/>
  <c r="Q30" i="24"/>
  <c r="Q27" i="24"/>
  <c r="N27" i="24"/>
  <c r="F115" i="24"/>
  <c r="L122" i="24" s="1"/>
  <c r="F113" i="24"/>
  <c r="F117" i="24" s="1"/>
  <c r="B111" i="24"/>
  <c r="B110" i="24"/>
  <c r="B109" i="24"/>
  <c r="B108" i="24"/>
  <c r="B107" i="24"/>
  <c r="B106" i="24"/>
  <c r="B105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1" i="24"/>
  <c r="B30" i="24"/>
  <c r="B29" i="24"/>
  <c r="B28" i="24"/>
  <c r="B27" i="24"/>
  <c r="B26" i="24"/>
  <c r="B25" i="24"/>
  <c r="L131" i="24" l="1"/>
  <c r="B11" i="23"/>
  <c r="C11" i="23" l="1"/>
  <c r="E9" i="23"/>
  <c r="B12" i="23"/>
  <c r="G7" i="23"/>
  <c r="B7" i="23"/>
  <c r="B24" i="24" l="1"/>
  <c r="J16" i="23" l="1"/>
  <c r="H16" i="23"/>
  <c r="I16" i="23"/>
  <c r="G16" i="23"/>
  <c r="K113" i="24" l="1"/>
  <c r="K115" i="24" l="1"/>
  <c r="J113" i="24"/>
  <c r="J115" i="24" l="1"/>
  <c r="L113" i="24"/>
  <c r="L115" i="24" s="1"/>
  <c r="P113" i="24"/>
  <c r="Q113" i="24" l="1"/>
  <c r="P115" i="24"/>
  <c r="L128" i="24" s="1"/>
  <c r="L133" i="24" s="1"/>
  <c r="I113" i="24"/>
  <c r="L119" i="24" s="1"/>
  <c r="I115" i="24" l="1"/>
  <c r="N113" i="24"/>
  <c r="L120" i="24" l="1"/>
  <c r="L123" i="24"/>
  <c r="N115" i="24"/>
  <c r="L125" i="24" l="1"/>
  <c r="G15" i="23" s="1"/>
  <c r="G17" i="23" s="1"/>
  <c r="H15" i="23" l="1"/>
  <c r="H17" i="23" s="1"/>
  <c r="I15" i="23"/>
  <c r="I17" i="23" s="1"/>
  <c r="J15" i="23"/>
  <c r="J17" i="23" s="1"/>
  <c r="K17" i="23" l="1"/>
  <c r="O17" i="23" s="1"/>
  <c r="K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leuenbey</author>
  </authors>
  <commentList>
    <comment ref="B18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IMPORTANT</t>
        </r>
        <r>
          <rPr>
            <sz val="11"/>
            <color indexed="81"/>
            <rFont val="Tahoma"/>
            <family val="2"/>
          </rPr>
          <t xml:space="preserve">
Remplir un formulaire par type de financement sachant que des offices payeurs différents vont intervenir pour le paiement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leuenbey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</rPr>
          <t>Obligatoire pour les financements DIP</t>
        </r>
      </text>
    </comment>
  </commentList>
</comments>
</file>

<file path=xl/sharedStrings.xml><?xml version="1.0" encoding="utf-8"?>
<sst xmlns="http://schemas.openxmlformats.org/spreadsheetml/2006/main" count="207" uniqueCount="97">
  <si>
    <t>DATE</t>
  </si>
  <si>
    <t>HEURES SUP.</t>
  </si>
  <si>
    <t>Légende</t>
  </si>
  <si>
    <t>Nom :</t>
  </si>
  <si>
    <t>Prénom :</t>
  </si>
  <si>
    <t>Date :</t>
  </si>
  <si>
    <t>SIGNATURE OBLIGATOIRE</t>
  </si>
  <si>
    <t>DE :</t>
  </si>
  <si>
    <t>A :</t>
  </si>
  <si>
    <t>Directive Mémento : 0139 - Droits et devoirs des membres du personnel en matière d'horaire de travail</t>
  </si>
  <si>
    <t>Annuité :</t>
  </si>
  <si>
    <t>Classe :</t>
  </si>
  <si>
    <r>
      <t xml:space="preserve">Tarif horaire </t>
    </r>
    <r>
      <rPr>
        <sz val="11"/>
        <color theme="0"/>
        <rFont val="Tahoma"/>
        <family val="2"/>
      </rPr>
      <t>(sans 13ème salaire) en CHF</t>
    </r>
  </si>
  <si>
    <t>Financement fonds - Etiquette comptable</t>
  </si>
  <si>
    <t>Financement DIP</t>
  </si>
  <si>
    <r>
      <t xml:space="preserve">Signature de l'administrateur-trice </t>
    </r>
    <r>
      <rPr>
        <sz val="10"/>
        <color theme="0"/>
        <rFont val="Tahoma"/>
        <family val="2"/>
      </rPr>
      <t>(atteste du bien-fondé de la prestation)</t>
    </r>
  </si>
  <si>
    <r>
      <t xml:space="preserve">Signature du-de la responsable hiérarchique </t>
    </r>
    <r>
      <rPr>
        <sz val="10"/>
        <color theme="0"/>
        <rFont val="Tahoma"/>
        <family val="2"/>
      </rPr>
      <t>(atteste la demande de réalisation des heures supplémentaires et de leur exactitude)</t>
    </r>
  </si>
  <si>
    <r>
      <t xml:space="preserve">Signature du-de la responsable du centre financier / fonds </t>
    </r>
    <r>
      <rPr>
        <sz val="10"/>
        <color theme="0"/>
        <rFont val="Tahoma"/>
        <family val="2"/>
      </rPr>
      <t>(atteste de la disponibilité financière)</t>
    </r>
  </si>
  <si>
    <r>
      <t xml:space="preserve">Signature du-de la collaborateur-trice </t>
    </r>
    <r>
      <rPr>
        <sz val="10"/>
        <color theme="0"/>
        <rFont val="Tahoma"/>
        <family val="2"/>
      </rPr>
      <t>(atteste de la réalisation effective des heures supplémentaires)</t>
    </r>
  </si>
  <si>
    <t>Financement</t>
  </si>
  <si>
    <t>Taux d'activité</t>
  </si>
  <si>
    <t>Champs à remplir manuellement</t>
  </si>
  <si>
    <t>JOUR</t>
  </si>
  <si>
    <t>FACULTE / DEPARTEMENT / SERVICE :</t>
  </si>
  <si>
    <t>TOTAL HEURES A REMUNERER</t>
  </si>
  <si>
    <t>=&gt; indemnité complémentaire de CHF 7.55/heure</t>
  </si>
  <si>
    <t>Champs remplis automatiquement à partir des informations détaillées</t>
  </si>
  <si>
    <t>Directive Mémento : 0139
Droits et devoirs des membres du personnel en matière d'horaire de travail</t>
  </si>
  <si>
    <t>Données calculées automatiquement par le formulaire</t>
  </si>
  <si>
    <t>MERCI DE NE PAS INTERVENIR SUR CET ONGLET</t>
  </si>
  <si>
    <t>Majoration du salaire brut selon la plage horaire pour les heures dépassant le plafond annuel de 2080 heures</t>
  </si>
  <si>
    <t>Lundi à vendredi</t>
  </si>
  <si>
    <t xml:space="preserve"> (6h00 à 20h00)   : +25% = 125%</t>
  </si>
  <si>
    <t>Samedi</t>
  </si>
  <si>
    <t xml:space="preserve"> (6h.00 à 18h00) : +50% = 150%</t>
  </si>
  <si>
    <t xml:space="preserve"> (20h00 à 24h00) : +50% = 150%</t>
  </si>
  <si>
    <t xml:space="preserve"> (18h.00 à 24h00) : +75% = 175%</t>
  </si>
  <si>
    <t>FERIE ?</t>
  </si>
  <si>
    <t>OUI</t>
  </si>
  <si>
    <t>NON</t>
  </si>
  <si>
    <t>STATUT
DES HEURES</t>
  </si>
  <si>
    <t>TOTAL HEURES EFFECTUEES</t>
  </si>
  <si>
    <t>TOTAL</t>
  </si>
  <si>
    <t>RECAPITULATION HEURES SUPPLEMENTAIRES</t>
  </si>
  <si>
    <t>Avec majoration de</t>
  </si>
  <si>
    <r>
      <rPr>
        <b/>
        <sz val="11"/>
        <color theme="0"/>
        <rFont val="Tahoma"/>
        <family val="2"/>
      </rPr>
      <t xml:space="preserve">Total heures à rémunérer
</t>
    </r>
    <r>
      <rPr>
        <sz val="11"/>
        <color theme="0"/>
        <rFont val="Tahoma"/>
        <family val="2"/>
      </rPr>
      <t>(en centièmes
sans majoration)</t>
    </r>
  </si>
  <si>
    <r>
      <rPr>
        <b/>
        <sz val="11"/>
        <color rgb="FFFFFF00"/>
        <rFont val="Tahoma"/>
        <family val="2"/>
      </rPr>
      <t xml:space="preserve">Montant à rémunérer </t>
    </r>
    <r>
      <rPr>
        <sz val="11"/>
        <color rgb="FFFFFF00"/>
        <rFont val="Tahoma"/>
        <family val="2"/>
      </rPr>
      <t>(en CHF
avec majoration)</t>
    </r>
  </si>
  <si>
    <t>Travail de nuit (au-delà de 19h00 et jusqu'à 6h00)</t>
  </si>
  <si>
    <t>le week-end et les fériés</t>
  </si>
  <si>
    <t>20h00</t>
  </si>
  <si>
    <t>6h00</t>
  </si>
  <si>
    <t>24h00</t>
  </si>
  <si>
    <t>00h00</t>
  </si>
  <si>
    <t>18h00</t>
  </si>
  <si>
    <t>En rouge</t>
  </si>
  <si>
    <t>En vert</t>
  </si>
  <si>
    <r>
      <t>Total heures effectuées</t>
    </r>
    <r>
      <rPr>
        <sz val="11"/>
        <color theme="0"/>
        <rFont val="Tahoma"/>
        <family val="2"/>
      </rPr>
      <t xml:space="preserve"> (en heures)</t>
    </r>
  </si>
  <si>
    <t>Champs à remplir manuellement par la faculté/subdivision</t>
  </si>
  <si>
    <r>
      <t xml:space="preserve">TOTAL
</t>
    </r>
    <r>
      <rPr>
        <sz val="11"/>
        <color theme="0"/>
        <rFont val="Tahoma"/>
        <family val="2"/>
      </rPr>
      <t>HS + Indemnité</t>
    </r>
  </si>
  <si>
    <t xml:space="preserve"> (00h.00 à 06h00) : +100% = 200%</t>
  </si>
  <si>
    <t xml:space="preserve"> (00h00 à 6h00)   : + 100% = 200%</t>
  </si>
  <si>
    <t>(00h00 à 24h00) : +100% = 200%</t>
  </si>
  <si>
    <t>VRAIVRAI</t>
  </si>
  <si>
    <t>VRAIFAUX</t>
  </si>
  <si>
    <t>FAUXVRAIX</t>
  </si>
  <si>
    <t>FAUXFAUX</t>
  </si>
  <si>
    <t>M</t>
  </si>
  <si>
    <t>BG</t>
  </si>
  <si>
    <t>-0.15</t>
  </si>
  <si>
    <t>En orange</t>
  </si>
  <si>
    <t>Personnel à plein temps (100%) ou à temps partiel à partir de 2080 heures annuelles</t>
  </si>
  <si>
    <t>CONTROLES</t>
  </si>
  <si>
    <t>Total heures ventilées</t>
  </si>
  <si>
    <t>Contrôle vs. total</t>
  </si>
  <si>
    <t>Total heures à rémunérer</t>
  </si>
  <si>
    <t>Résultat contrôle</t>
  </si>
  <si>
    <t>VENTILATION DES HEURES A REMUNERER
selon la majoration à appliquer lors de leur versement (les heures récupérées ne doivent pas être ventilées)</t>
  </si>
  <si>
    <r>
      <t xml:space="preserve">Total heures à rémunérer </t>
    </r>
    <r>
      <rPr>
        <sz val="11"/>
        <color theme="0"/>
        <rFont val="Tahoma"/>
        <family val="2"/>
      </rPr>
      <t>(en heures/en centièmes)</t>
    </r>
  </si>
  <si>
    <r>
      <t xml:space="preserve">Signature du-de la gestionnaire RH: </t>
    </r>
    <r>
      <rPr>
        <sz val="10"/>
        <color theme="0"/>
        <rFont val="Tahoma"/>
        <family val="2"/>
      </rPr>
      <t>(vérifie et valide le formulaire)</t>
    </r>
  </si>
  <si>
    <t>Les heures supplémentaires rémunérées par un financement DIP sont imputées sur le(s) centre(s) financier(s) utilisé(s) pour le paiement du salaire du-de la collaborateur-trice</t>
  </si>
  <si>
    <t>HEURES  EFFECTUEES</t>
  </si>
  <si>
    <r>
      <t xml:space="preserve">Paiements avec financement FONDS: Etiquette comptable obligatoire lorsque le fonds qui prend en charge les heures supplémentaires est différent de celui qui finance le salaire.
et les décomptes pris en charge par les
PGU54 - </t>
    </r>
    <r>
      <rPr>
        <b/>
        <sz val="12"/>
        <color theme="0" tint="-0.499984740745262"/>
        <rFont val="Tahoma"/>
        <family val="2"/>
      </rPr>
      <t xml:space="preserve">Remplacements maternité
</t>
    </r>
    <r>
      <rPr>
        <sz val="12"/>
        <color theme="0" tint="-0.499984740745262"/>
        <rFont val="Tahoma"/>
        <family val="2"/>
      </rPr>
      <t xml:space="preserve">et PGU56 - </t>
    </r>
    <r>
      <rPr>
        <b/>
        <sz val="12"/>
        <color theme="0" tint="-0.499984740745262"/>
        <rFont val="Tahoma"/>
        <family val="2"/>
      </rPr>
      <t>Remplacements maladie</t>
    </r>
  </si>
  <si>
    <t>NOMBRE ERREUR &gt; TOTAL HEURES EFFECTUEES</t>
  </si>
  <si>
    <t>contrôle Total heures Nuit/WE</t>
  </si>
  <si>
    <r>
      <t>S</t>
    </r>
    <r>
      <rPr>
        <b/>
        <sz val="11"/>
        <color theme="0"/>
        <rFont val="Tahoma"/>
        <family val="2"/>
      </rPr>
      <t>ignature</t>
    </r>
    <r>
      <rPr>
        <b/>
        <sz val="12"/>
        <color theme="0"/>
        <rFont val="Tahoma"/>
        <family val="2"/>
      </rPr>
      <t xml:space="preserve"> RSRH </t>
    </r>
    <r>
      <rPr>
        <sz val="10"/>
        <color theme="0"/>
        <rFont val="Tahoma"/>
        <family val="2"/>
      </rPr>
      <t>(donne son accord au paiement)</t>
    </r>
  </si>
  <si>
    <t xml:space="preserve">A REMUNERER </t>
  </si>
  <si>
    <r>
      <t xml:space="preserve">DECOMPTE DE PAIEMENT
DES </t>
    </r>
    <r>
      <rPr>
        <b/>
        <sz val="14"/>
        <color rgb="FFFFFF00"/>
        <rFont val="Tahoma"/>
        <family val="2"/>
      </rPr>
      <t>HEURES SUPPLEMENTAIRES</t>
    </r>
    <r>
      <rPr>
        <b/>
        <sz val="14"/>
        <color theme="0"/>
        <rFont val="Tahoma"/>
        <family val="2"/>
      </rPr>
      <t xml:space="preserve"> et TRAVAIL DE NUIT/W-E </t>
    </r>
    <r>
      <rPr>
        <b/>
        <sz val="14"/>
        <color rgb="FFFFFF00"/>
        <rFont val="Tahoma"/>
        <family val="2"/>
      </rPr>
      <t>A REMUNERER</t>
    </r>
    <r>
      <rPr>
        <b/>
        <sz val="14"/>
        <color theme="0"/>
        <rFont val="Tahoma"/>
        <family val="2"/>
      </rPr>
      <t xml:space="preserve">
</t>
    </r>
    <r>
      <rPr>
        <b/>
        <sz val="12"/>
        <color theme="0"/>
        <rFont val="Tahoma"/>
        <family val="2"/>
      </rPr>
      <t>Personnel à plein temps (100%) ou à temps partiel à partir de 2080 heures annuelles</t>
    </r>
  </si>
  <si>
    <t xml:space="preserve">2. Le statut "NUIT/WEEK-END" est utilisé pour les heures supplémentaires déjà récupérées et/ou à récupérer l'année suivante pour lesquelles une indemnité de nuit/week-end est due. </t>
  </si>
  <si>
    <t>NUIT/WEEK-END</t>
  </si>
  <si>
    <r>
      <t xml:space="preserve">DECOMPTE DE PAIEMENT des </t>
    </r>
    <r>
      <rPr>
        <b/>
        <sz val="14"/>
        <color rgb="FFFFFF00"/>
        <rFont val="Tahoma"/>
        <family val="2"/>
      </rPr>
      <t>HEURES SUPPLEMENTAIRES</t>
    </r>
    <r>
      <rPr>
        <b/>
        <sz val="14"/>
        <color theme="0"/>
        <rFont val="Tahoma"/>
        <family val="2"/>
      </rPr>
      <t xml:space="preserve"> et TRAVAIL DE NUIT/W-E </t>
    </r>
    <r>
      <rPr>
        <b/>
        <sz val="14"/>
        <color rgb="FFFFFF00"/>
        <rFont val="Tahoma"/>
        <family val="2"/>
      </rPr>
      <t>A REMUNERER</t>
    </r>
  </si>
  <si>
    <t xml:space="preserve">1. Le statut "A REMUNERER" est utilisé pour les heures supplémentaires à payer en espèce. Une majoration en fonction de la tranche horaire durant laquelle elles ont été effectuées est possible. </t>
  </si>
  <si>
    <t>Une indemnité nuit/week-end peut être due</t>
  </si>
  <si>
    <t>Dimanche</t>
  </si>
  <si>
    <r>
      <t>Total heures effectuées</t>
    </r>
    <r>
      <rPr>
        <sz val="11"/>
        <color theme="0"/>
        <rFont val="Tahoma"/>
        <family val="2"/>
      </rPr>
      <t xml:space="preserve"> (en centièmes)</t>
    </r>
  </si>
  <si>
    <t>Ind. Nuit/W-E (7.80/h) Nbre d'heures
à rémunérer</t>
  </si>
  <si>
    <r>
      <t xml:space="preserve">TOTAL </t>
    </r>
    <r>
      <rPr>
        <sz val="11"/>
        <color theme="0"/>
        <rFont val="Tahoma"/>
        <family val="2"/>
      </rPr>
      <t>ind.nuit/W-E (7.80/h)</t>
    </r>
  </si>
  <si>
    <t>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</si>
</sst>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[$-F800]dddd\,\ mmmm\ dd\,\ yyyy"/>
    <numFmt numFmtId="166" formatCode="hh&quot;h&quot;mm"/>
    <numFmt numFmtId="167" formatCode="[hh]&quot;h&quot;mm"/>
    <numFmt numFmtId="168" formatCode="0.00000000"/>
    <numFmt numFmtId="169" formatCode="&quot;CHF&quot;\ #,##0.00"/>
    <numFmt numFmtId="170" formatCode="h&quot;h&quot;:mm"/>
    <numFmt numFmtId="171" formatCode="_ * #,##0.00000_ ;_ * \-#,##0.00000_ ;_ * &quot;-&quot;??_ ;_ @_ "/>
    <numFmt numFmtId="172" formatCode="_ * #,##0.000000000000_ ;_ * \-#,##0.000000000000_ ;_ * &quot;-&quot;??_ ;_ @_ "/>
    <numFmt numFmtId="173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Tahoma"/>
      <family val="2"/>
    </font>
    <font>
      <sz val="10"/>
      <color theme="0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b/>
      <sz val="13"/>
      <color theme="1"/>
      <name val="Tahoma"/>
      <family val="2"/>
    </font>
    <font>
      <sz val="11"/>
      <color theme="0" tint="-0.34998626667073579"/>
      <name val="Tahoma"/>
      <family val="2"/>
    </font>
    <font>
      <b/>
      <sz val="14"/>
      <color theme="0"/>
      <name val="Tahoma"/>
      <family val="2"/>
    </font>
    <font>
      <sz val="11"/>
      <color theme="0"/>
      <name val="Calibri"/>
      <family val="2"/>
      <scheme val="minor"/>
    </font>
    <font>
      <sz val="12"/>
      <color theme="0" tint="-0.499984740745262"/>
      <name val="Tahoma"/>
      <family val="2"/>
    </font>
    <font>
      <sz val="13"/>
      <color theme="0"/>
      <name val="Tahoma"/>
      <family val="2"/>
    </font>
    <font>
      <b/>
      <sz val="14"/>
      <color rgb="FFFFFF00"/>
      <name val="Tahoma"/>
      <family val="2"/>
    </font>
    <font>
      <b/>
      <sz val="12"/>
      <color theme="0" tint="-0.499984740745262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4"/>
      <color theme="1"/>
      <name val="Tahoma"/>
      <family val="2"/>
    </font>
    <font>
      <b/>
      <sz val="11"/>
      <color rgb="FFFFFF00"/>
      <name val="Tahoma"/>
      <family val="2"/>
    </font>
    <font>
      <sz val="11"/>
      <color rgb="FFFFFF00"/>
      <name val="Tahoma"/>
      <family val="2"/>
    </font>
    <font>
      <sz val="9"/>
      <color indexed="81"/>
      <name val="Tahoma"/>
      <family val="2"/>
    </font>
    <font>
      <sz val="11"/>
      <color rgb="FFFF0000"/>
      <name val="Tahoma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Tahoma"/>
      <family val="2"/>
    </font>
    <font>
      <b/>
      <sz val="11"/>
      <color rgb="FFFF0000"/>
      <name val="Tahoma"/>
      <family val="2"/>
    </font>
    <font>
      <sz val="14"/>
      <color theme="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C0C0C0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/>
      <right style="thin">
        <color rgb="FFC0C0C0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164" fontId="30" fillId="0" borderId="0" applyFont="0" applyFill="0" applyBorder="0" applyAlignment="0" applyProtection="0"/>
  </cellStyleXfs>
  <cellXfs count="249">
    <xf numFmtId="0" fontId="0" fillId="0" borderId="0" xfId="0"/>
    <xf numFmtId="4" fontId="4" fillId="7" borderId="2" xfId="0" applyNumberFormat="1" applyFont="1" applyFill="1" applyBorder="1" applyProtection="1">
      <protection hidden="1"/>
    </xf>
    <xf numFmtId="165" fontId="11" fillId="7" borderId="2" xfId="0" applyNumberFormat="1" applyFont="1" applyFill="1" applyBorder="1" applyAlignment="1" applyProtection="1">
      <alignment vertical="center"/>
      <protection hidden="1"/>
    </xf>
    <xf numFmtId="167" fontId="14" fillId="7" borderId="2" xfId="0" applyNumberFormat="1" applyFont="1" applyFill="1" applyBorder="1" applyProtection="1"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1" fillId="5" borderId="0" xfId="0" applyFont="1" applyFill="1" applyProtection="1">
      <protection hidden="1"/>
    </xf>
    <xf numFmtId="0" fontId="5" fillId="5" borderId="0" xfId="0" applyFont="1" applyFill="1" applyProtection="1">
      <protection hidden="1"/>
    </xf>
    <xf numFmtId="167" fontId="1" fillId="7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0" fontId="1" fillId="5" borderId="3" xfId="0" applyFont="1" applyFill="1" applyBorder="1" applyProtection="1">
      <protection hidden="1"/>
    </xf>
    <xf numFmtId="0" fontId="1" fillId="5" borderId="4" xfId="0" applyFont="1" applyFill="1" applyBorder="1" applyProtection="1">
      <protection hidden="1"/>
    </xf>
    <xf numFmtId="0" fontId="1" fillId="5" borderId="6" xfId="0" applyFont="1" applyFill="1" applyBorder="1" applyProtection="1">
      <protection hidden="1"/>
    </xf>
    <xf numFmtId="0" fontId="1" fillId="5" borderId="0" xfId="0" applyFont="1" applyFill="1" applyAlignment="1" applyProtection="1">
      <alignment vertical="top"/>
      <protection hidden="1"/>
    </xf>
    <xf numFmtId="0" fontId="5" fillId="5" borderId="6" xfId="0" applyFont="1" applyFill="1" applyBorder="1" applyProtection="1">
      <protection hidden="1"/>
    </xf>
    <xf numFmtId="0" fontId="19" fillId="2" borderId="2" xfId="0" applyFont="1" applyFill="1" applyBorder="1" applyProtection="1">
      <protection hidden="1"/>
    </xf>
    <xf numFmtId="0" fontId="8" fillId="5" borderId="0" xfId="0" applyFont="1" applyFill="1" applyProtection="1">
      <protection hidden="1"/>
    </xf>
    <xf numFmtId="0" fontId="2" fillId="5" borderId="6" xfId="0" applyFont="1" applyFill="1" applyBorder="1" applyProtection="1">
      <protection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9" fontId="3" fillId="2" borderId="2" xfId="0" applyNumberFormat="1" applyFont="1" applyFill="1" applyBorder="1" applyAlignment="1" applyProtection="1">
      <alignment horizontal="center" vertical="center"/>
      <protection hidden="1"/>
    </xf>
    <xf numFmtId="2" fontId="1" fillId="5" borderId="7" xfId="0" applyNumberFormat="1" applyFont="1" applyFill="1" applyBorder="1" applyProtection="1"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9" fillId="5" borderId="0" xfId="0" applyFont="1" applyFill="1" applyProtection="1">
      <protection hidden="1"/>
    </xf>
    <xf numFmtId="166" fontId="0" fillId="11" borderId="0" xfId="0" applyNumberFormat="1" applyFill="1" applyProtection="1">
      <protection hidden="1"/>
    </xf>
    <xf numFmtId="0" fontId="0" fillId="11" borderId="0" xfId="0" applyFill="1" applyProtection="1">
      <protection hidden="1"/>
    </xf>
    <xf numFmtId="20" fontId="0" fillId="11" borderId="0" xfId="0" applyNumberFormat="1" applyFill="1" applyProtection="1">
      <protection hidden="1"/>
    </xf>
    <xf numFmtId="0" fontId="8" fillId="6" borderId="2" xfId="0" applyFont="1" applyFill="1" applyBorder="1" applyAlignment="1" applyProtection="1">
      <alignment horizontal="center"/>
      <protection locked="0" hidden="1"/>
    </xf>
    <xf numFmtId="14" fontId="11" fillId="6" borderId="2" xfId="0" applyNumberFormat="1" applyFont="1" applyFill="1" applyBorder="1" applyAlignment="1" applyProtection="1">
      <alignment vertical="center"/>
      <protection locked="0" hidden="1"/>
    </xf>
    <xf numFmtId="165" fontId="11" fillId="6" borderId="2" xfId="0" applyNumberFormat="1" applyFont="1" applyFill="1" applyBorder="1" applyAlignment="1" applyProtection="1">
      <alignment vertical="center"/>
      <protection locked="0" hidden="1"/>
    </xf>
    <xf numFmtId="166" fontId="1" fillId="6" borderId="2" xfId="0" applyNumberFormat="1" applyFont="1" applyFill="1" applyBorder="1" applyAlignment="1" applyProtection="1">
      <alignment horizontal="right" vertical="center"/>
      <protection locked="0" hidden="1"/>
    </xf>
    <xf numFmtId="167" fontId="1" fillId="6" borderId="2" xfId="0" applyNumberFormat="1" applyFont="1" applyFill="1" applyBorder="1" applyProtection="1">
      <protection locked="0" hidden="1"/>
    </xf>
    <xf numFmtId="20" fontId="11" fillId="6" borderId="2" xfId="0" applyNumberFormat="1" applyFont="1" applyFill="1" applyBorder="1" applyAlignment="1" applyProtection="1">
      <alignment vertical="center"/>
      <protection locked="0" hidden="1"/>
    </xf>
    <xf numFmtId="4" fontId="1" fillId="7" borderId="2" xfId="0" applyNumberFormat="1" applyFont="1" applyFill="1" applyBorder="1" applyProtection="1">
      <protection hidden="1"/>
    </xf>
    <xf numFmtId="0" fontId="11" fillId="4" borderId="2" xfId="0" applyFont="1" applyFill="1" applyBorder="1" applyAlignment="1" applyProtection="1">
      <alignment vertical="center" wrapText="1"/>
      <protection hidden="1"/>
    </xf>
    <xf numFmtId="0" fontId="11" fillId="8" borderId="2" xfId="0" applyFont="1" applyFill="1" applyBorder="1" applyAlignment="1" applyProtection="1">
      <alignment vertical="center" wrapText="1"/>
      <protection hidden="1"/>
    </xf>
    <xf numFmtId="0" fontId="1" fillId="5" borderId="7" xfId="0" applyFont="1" applyFill="1" applyBorder="1" applyProtection="1">
      <protection hidden="1"/>
    </xf>
    <xf numFmtId="0" fontId="8" fillId="9" borderId="2" xfId="0" applyFont="1" applyFill="1" applyBorder="1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left" vertical="center"/>
      <protection hidden="1"/>
    </xf>
    <xf numFmtId="9" fontId="3" fillId="2" borderId="2" xfId="0" applyNumberFormat="1" applyFont="1" applyFill="1" applyBorder="1" applyAlignment="1" applyProtection="1">
      <alignment horizontal="center" vertical="top" wrapText="1"/>
      <protection hidden="1"/>
    </xf>
    <xf numFmtId="9" fontId="15" fillId="2" borderId="2" xfId="0" applyNumberFormat="1" applyFont="1" applyFill="1" applyBorder="1" applyAlignment="1" applyProtection="1">
      <alignment horizontal="center" vertical="center"/>
      <protection hidden="1"/>
    </xf>
    <xf numFmtId="3" fontId="4" fillId="6" borderId="4" xfId="0" applyNumberFormat="1" applyFont="1" applyFill="1" applyBorder="1" applyAlignment="1" applyProtection="1">
      <alignment horizontal="center" vertical="center"/>
      <protection locked="0" hidden="1"/>
    </xf>
    <xf numFmtId="3" fontId="4" fillId="6" borderId="2" xfId="0" applyNumberFormat="1" applyFont="1" applyFill="1" applyBorder="1" applyAlignment="1" applyProtection="1">
      <alignment horizontal="center" vertical="center"/>
      <protection locked="0" hidden="1"/>
    </xf>
    <xf numFmtId="9" fontId="27" fillId="2" borderId="2" xfId="0" applyNumberFormat="1" applyFont="1" applyFill="1" applyBorder="1" applyAlignment="1" applyProtection="1">
      <alignment horizontal="center" vertical="center"/>
      <protection hidden="1"/>
    </xf>
    <xf numFmtId="9" fontId="27" fillId="2" borderId="2" xfId="0" applyNumberFormat="1" applyFont="1" applyFill="1" applyBorder="1" applyAlignment="1" applyProtection="1">
      <alignment horizontal="center" vertical="top" wrapText="1"/>
      <protection hidden="1"/>
    </xf>
    <xf numFmtId="4" fontId="4" fillId="8" borderId="13" xfId="0" applyNumberFormat="1" applyFont="1" applyFill="1" applyBorder="1" applyAlignment="1" applyProtection="1">
      <alignment horizontal="center" vertical="center"/>
      <protection hidden="1"/>
    </xf>
    <xf numFmtId="4" fontId="14" fillId="6" borderId="2" xfId="0" applyNumberFormat="1" applyFont="1" applyFill="1" applyBorder="1" applyAlignment="1" applyProtection="1">
      <alignment horizontal="center" vertical="center"/>
      <protection locked="0" hidden="1"/>
    </xf>
    <xf numFmtId="0" fontId="1" fillId="5" borderId="0" xfId="0" applyFont="1" applyFill="1" applyAlignment="1" applyProtection="1">
      <alignment horizontal="center" vertical="center"/>
      <protection hidden="1"/>
    </xf>
    <xf numFmtId="168" fontId="5" fillId="5" borderId="0" xfId="0" applyNumberFormat="1" applyFont="1" applyFill="1" applyProtection="1">
      <protection hidden="1"/>
    </xf>
    <xf numFmtId="0" fontId="19" fillId="2" borderId="11" xfId="0" applyFont="1" applyFill="1" applyBorder="1" applyAlignment="1">
      <alignment horizontal="left"/>
    </xf>
    <xf numFmtId="9" fontId="26" fillId="2" borderId="2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Protection="1">
      <protection hidden="1"/>
    </xf>
    <xf numFmtId="0" fontId="1" fillId="5" borderId="7" xfId="0" applyFont="1" applyFill="1" applyBorder="1" applyAlignment="1" applyProtection="1">
      <alignment vertical="center"/>
      <protection hidden="1"/>
    </xf>
    <xf numFmtId="0" fontId="8" fillId="5" borderId="7" xfId="0" applyFont="1" applyFill="1" applyBorder="1" applyProtection="1">
      <protection hidden="1"/>
    </xf>
    <xf numFmtId="0" fontId="1" fillId="5" borderId="0" xfId="0" quotePrefix="1" applyFont="1" applyFill="1" applyAlignment="1" applyProtection="1">
      <alignment vertical="top" wrapText="1"/>
      <protection hidden="1"/>
    </xf>
    <xf numFmtId="0" fontId="9" fillId="5" borderId="7" xfId="0" applyFont="1" applyFill="1" applyBorder="1" applyProtection="1">
      <protection hidden="1"/>
    </xf>
    <xf numFmtId="169" fontId="1" fillId="8" borderId="2" xfId="0" applyNumberFormat="1" applyFont="1" applyFill="1" applyBorder="1" applyAlignment="1" applyProtection="1">
      <alignment horizontal="center" vertical="center"/>
      <protection hidden="1"/>
    </xf>
    <xf numFmtId="169" fontId="2" fillId="8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0" fillId="0" borderId="0" xfId="0" quotePrefix="1"/>
    <xf numFmtId="0" fontId="3" fillId="2" borderId="4" xfId="0" applyFont="1" applyFill="1" applyBorder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  <protection hidden="1"/>
    </xf>
    <xf numFmtId="0" fontId="6" fillId="2" borderId="9" xfId="0" applyFont="1" applyFill="1" applyBorder="1" applyAlignment="1" applyProtection="1">
      <alignment vertical="center"/>
      <protection hidden="1"/>
    </xf>
    <xf numFmtId="170" fontId="5" fillId="5" borderId="0" xfId="0" quotePrefix="1" applyNumberFormat="1" applyFont="1" applyFill="1" applyProtection="1">
      <protection hidden="1"/>
    </xf>
    <xf numFmtId="0" fontId="29" fillId="5" borderId="0" xfId="0" applyFont="1" applyFill="1" applyAlignment="1" applyProtection="1">
      <alignment horizontal="center" vertical="center"/>
      <protection hidden="1"/>
    </xf>
    <xf numFmtId="167" fontId="1" fillId="7" borderId="2" xfId="0" applyNumberFormat="1" applyFont="1" applyFill="1" applyBorder="1" applyAlignment="1" applyProtection="1">
      <alignment horizontal="right"/>
      <protection hidden="1"/>
    </xf>
    <xf numFmtId="167" fontId="1" fillId="5" borderId="0" xfId="0" applyNumberFormat="1" applyFont="1" applyFill="1" applyAlignment="1" applyProtection="1">
      <alignment horizontal="center" vertical="center"/>
      <protection hidden="1"/>
    </xf>
    <xf numFmtId="171" fontId="1" fillId="5" borderId="0" xfId="1" applyNumberFormat="1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vertical="center"/>
      <protection hidden="1"/>
    </xf>
    <xf numFmtId="0" fontId="6" fillId="2" borderId="12" xfId="0" applyFont="1" applyFill="1" applyBorder="1" applyAlignment="1" applyProtection="1">
      <alignment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9" fontId="8" fillId="6" borderId="2" xfId="0" applyNumberFormat="1" applyFont="1" applyFill="1" applyBorder="1" applyAlignment="1" applyProtection="1">
      <alignment horizontal="center"/>
      <protection locked="0" hidden="1"/>
    </xf>
    <xf numFmtId="9" fontId="8" fillId="9" borderId="2" xfId="0" applyNumberFormat="1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left" vertical="center"/>
      <protection hidden="1"/>
    </xf>
    <xf numFmtId="4" fontId="8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13" borderId="0" xfId="0" applyFont="1" applyFill="1" applyProtection="1">
      <protection hidden="1"/>
    </xf>
    <xf numFmtId="0" fontId="1" fillId="14" borderId="0" xfId="0" applyFont="1" applyFill="1" applyProtection="1">
      <protection hidden="1"/>
    </xf>
    <xf numFmtId="0" fontId="5" fillId="14" borderId="0" xfId="0" applyFont="1" applyFill="1" applyProtection="1">
      <protection hidden="1"/>
    </xf>
    <xf numFmtId="0" fontId="2" fillId="14" borderId="0" xfId="0" applyFont="1" applyFill="1" applyProtection="1">
      <protection hidden="1"/>
    </xf>
    <xf numFmtId="166" fontId="11" fillId="14" borderId="0" xfId="0" applyNumberFormat="1" applyFont="1" applyFill="1" applyProtection="1">
      <protection hidden="1"/>
    </xf>
    <xf numFmtId="0" fontId="1" fillId="14" borderId="0" xfId="0" applyFont="1" applyFill="1" applyAlignment="1" applyProtection="1">
      <alignment vertical="center"/>
      <protection hidden="1"/>
    </xf>
    <xf numFmtId="166" fontId="32" fillId="14" borderId="0" xfId="0" applyNumberFormat="1" applyFont="1" applyFill="1" applyProtection="1">
      <protection hidden="1"/>
    </xf>
    <xf numFmtId="0" fontId="8" fillId="5" borderId="0" xfId="0" quotePrefix="1" applyFont="1" applyFill="1" applyProtection="1">
      <protection hidden="1"/>
    </xf>
    <xf numFmtId="0" fontId="2" fillId="13" borderId="0" xfId="0" applyFont="1" applyFill="1" applyProtection="1">
      <protection hidden="1"/>
    </xf>
    <xf numFmtId="0" fontId="31" fillId="13" borderId="0" xfId="0" applyFont="1" applyFill="1" applyAlignment="1" applyProtection="1">
      <alignment horizontal="right"/>
      <protection hidden="1"/>
    </xf>
    <xf numFmtId="0" fontId="1" fillId="13" borderId="0" xfId="0" applyFont="1" applyFill="1" applyAlignment="1" applyProtection="1">
      <alignment horizontal="right"/>
      <protection hidden="1"/>
    </xf>
    <xf numFmtId="167" fontId="14" fillId="13" borderId="2" xfId="0" applyNumberFormat="1" applyFont="1" applyFill="1" applyBorder="1" applyAlignment="1" applyProtection="1">
      <alignment horizontal="center"/>
      <protection hidden="1"/>
    </xf>
    <xf numFmtId="167" fontId="14" fillId="13" borderId="2" xfId="0" applyNumberFormat="1" applyFont="1" applyFill="1" applyBorder="1" applyProtection="1">
      <protection hidden="1"/>
    </xf>
    <xf numFmtId="167" fontId="1" fillId="13" borderId="0" xfId="0" applyNumberFormat="1" applyFont="1" applyFill="1" applyProtection="1">
      <protection hidden="1"/>
    </xf>
    <xf numFmtId="172" fontId="1" fillId="13" borderId="0" xfId="1" applyNumberFormat="1" applyFont="1" applyFill="1" applyProtection="1">
      <protection hidden="1"/>
    </xf>
    <xf numFmtId="2" fontId="14" fillId="13" borderId="2" xfId="0" applyNumberFormat="1" applyFont="1" applyFill="1" applyBorder="1" applyAlignment="1" applyProtection="1">
      <alignment horizontal="center"/>
      <protection hidden="1"/>
    </xf>
    <xf numFmtId="173" fontId="14" fillId="13" borderId="2" xfId="0" applyNumberFormat="1" applyFont="1" applyFill="1" applyBorder="1" applyAlignment="1" applyProtection="1">
      <alignment horizontal="center"/>
      <protection hidden="1"/>
    </xf>
    <xf numFmtId="0" fontId="25" fillId="13" borderId="0" xfId="0" applyFont="1" applyFill="1" applyProtection="1">
      <protection hidden="1"/>
    </xf>
    <xf numFmtId="0" fontId="25" fillId="14" borderId="0" xfId="0" applyFont="1" applyFill="1" applyProtection="1">
      <protection hidden="1"/>
    </xf>
    <xf numFmtId="0" fontId="25" fillId="13" borderId="0" xfId="0" applyFont="1" applyFill="1" applyAlignment="1" applyProtection="1">
      <alignment horizontal="left"/>
      <protection hidden="1"/>
    </xf>
    <xf numFmtId="0" fontId="12" fillId="2" borderId="18" xfId="0" applyFont="1" applyFill="1" applyBorder="1" applyAlignment="1" applyProtection="1">
      <alignment vertical="center" wrapText="1"/>
      <protection hidden="1"/>
    </xf>
    <xf numFmtId="0" fontId="8" fillId="6" borderId="2" xfId="0" applyFont="1" applyFill="1" applyBorder="1" applyAlignment="1" applyProtection="1">
      <alignment horizontal="center"/>
      <protection hidden="1"/>
    </xf>
    <xf numFmtId="0" fontId="11" fillId="4" borderId="1" xfId="0" applyFont="1" applyFill="1" applyBorder="1" applyAlignment="1" applyProtection="1">
      <alignment horizontal="left" vertical="center" wrapText="1"/>
      <protection hidden="1"/>
    </xf>
    <xf numFmtId="9" fontId="33" fillId="2" borderId="19" xfId="0" applyNumberFormat="1" applyFont="1" applyFill="1" applyBorder="1" applyAlignment="1" applyProtection="1">
      <alignment horizontal="center" vertical="center" wrapText="1"/>
      <protection hidden="1"/>
    </xf>
    <xf numFmtId="9" fontId="33" fillId="2" borderId="20" xfId="0" applyNumberFormat="1" applyFont="1" applyFill="1" applyBorder="1" applyAlignment="1" applyProtection="1">
      <alignment horizontal="center" vertical="center" wrapText="1"/>
      <protection hidden="1"/>
    </xf>
    <xf numFmtId="9" fontId="3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22" xfId="0" applyFont="1" applyFill="1" applyBorder="1" applyAlignment="1" applyProtection="1">
      <alignment vertical="center" wrapText="1"/>
      <protection hidden="1"/>
    </xf>
    <xf numFmtId="0" fontId="13" fillId="2" borderId="2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9" fontId="3" fillId="2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9" fontId="3" fillId="2" borderId="11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0" fontId="16" fillId="2" borderId="3" xfId="0" applyFont="1" applyFill="1" applyBorder="1" applyAlignment="1" applyProtection="1">
      <alignment horizontal="center" wrapText="1"/>
      <protection hidden="1"/>
    </xf>
    <xf numFmtId="0" fontId="16" fillId="2" borderId="4" xfId="0" applyFont="1" applyFill="1" applyBorder="1" applyAlignment="1" applyProtection="1">
      <alignment horizontal="center" wrapText="1"/>
      <protection hidden="1"/>
    </xf>
    <xf numFmtId="0" fontId="16" fillId="2" borderId="6" xfId="0" applyFont="1" applyFill="1" applyBorder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16" fillId="2" borderId="8" xfId="0" applyFont="1" applyFill="1" applyBorder="1" applyAlignment="1" applyProtection="1">
      <alignment horizontal="center" vertical="top" wrapText="1"/>
      <protection hidden="1"/>
    </xf>
    <xf numFmtId="0" fontId="16" fillId="2" borderId="9" xfId="0" applyFont="1" applyFill="1" applyBorder="1" applyAlignment="1" applyProtection="1">
      <alignment horizontal="center" vertical="top" wrapText="1"/>
      <protection hidden="1"/>
    </xf>
    <xf numFmtId="0" fontId="1" fillId="5" borderId="11" xfId="0" applyFont="1" applyFill="1" applyBorder="1" applyAlignment="1" applyProtection="1">
      <alignment horizontal="center" vertical="top" wrapText="1"/>
      <protection hidden="1"/>
    </xf>
    <xf numFmtId="0" fontId="1" fillId="5" borderId="12" xfId="0" applyFont="1" applyFill="1" applyBorder="1" applyAlignment="1" applyProtection="1">
      <alignment horizontal="center" vertical="top" wrapText="1"/>
      <protection hidden="1"/>
    </xf>
    <xf numFmtId="0" fontId="1" fillId="5" borderId="13" xfId="0" applyFont="1" applyFill="1" applyBorder="1" applyAlignment="1" applyProtection="1">
      <alignment horizontal="center" vertical="top" wrapText="1"/>
      <protection hidden="1"/>
    </xf>
    <xf numFmtId="0" fontId="6" fillId="2" borderId="19" xfId="0" applyFont="1" applyFill="1" applyBorder="1" applyAlignment="1" applyProtection="1">
      <alignment horizontal="left" vertical="center"/>
      <protection hidden="1"/>
    </xf>
    <xf numFmtId="0" fontId="6" fillId="2" borderId="2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center" vertical="top"/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3" fillId="2" borderId="20" xfId="0" applyFont="1" applyFill="1" applyBorder="1" applyAlignment="1" applyProtection="1">
      <alignment horizontal="left" vertical="top"/>
      <protection hidden="1"/>
    </xf>
    <xf numFmtId="0" fontId="7" fillId="2" borderId="8" xfId="0" quotePrefix="1" applyFont="1" applyFill="1" applyBorder="1" applyAlignment="1" applyProtection="1">
      <alignment horizontal="left" vertical="center"/>
      <protection hidden="1"/>
    </xf>
    <xf numFmtId="0" fontId="7" fillId="2" borderId="9" xfId="0" applyFont="1" applyFill="1" applyBorder="1" applyAlignment="1" applyProtection="1">
      <alignment horizontal="left" vertical="center"/>
      <protection hidden="1"/>
    </xf>
    <xf numFmtId="0" fontId="7" fillId="2" borderId="10" xfId="0" applyFont="1" applyFill="1" applyBorder="1" applyAlignment="1" applyProtection="1">
      <alignment horizontal="left" vertical="center"/>
      <protection hidden="1"/>
    </xf>
    <xf numFmtId="0" fontId="8" fillId="6" borderId="11" xfId="0" applyFont="1" applyFill="1" applyBorder="1" applyAlignment="1" applyProtection="1">
      <alignment horizontal="left"/>
      <protection locked="0" hidden="1"/>
    </xf>
    <xf numFmtId="0" fontId="8" fillId="6" borderId="12" xfId="0" applyFont="1" applyFill="1" applyBorder="1" applyAlignment="1" applyProtection="1">
      <alignment horizontal="left"/>
      <protection locked="0" hidden="1"/>
    </xf>
    <xf numFmtId="0" fontId="0" fillId="6" borderId="12" xfId="0" applyFill="1" applyBorder="1" applyAlignment="1" applyProtection="1">
      <alignment horizontal="left"/>
      <protection locked="0" hidden="1"/>
    </xf>
    <xf numFmtId="0" fontId="0" fillId="6" borderId="13" xfId="0" applyFill="1" applyBorder="1" applyAlignment="1" applyProtection="1">
      <alignment horizontal="left"/>
      <protection locked="0" hidden="1"/>
    </xf>
    <xf numFmtId="0" fontId="19" fillId="2" borderId="11" xfId="0" applyFont="1" applyFill="1" applyBorder="1" applyAlignment="1" applyProtection="1">
      <alignment horizontal="left"/>
      <protection hidden="1"/>
    </xf>
    <xf numFmtId="0" fontId="19" fillId="2" borderId="12" xfId="0" applyFont="1" applyFill="1" applyBorder="1" applyAlignment="1" applyProtection="1">
      <alignment horizontal="left"/>
      <protection hidden="1"/>
    </xf>
    <xf numFmtId="0" fontId="8" fillId="6" borderId="13" xfId="0" applyFont="1" applyFill="1" applyBorder="1" applyAlignment="1" applyProtection="1">
      <alignment horizontal="left"/>
      <protection locked="0" hidden="1"/>
    </xf>
    <xf numFmtId="0" fontId="6" fillId="2" borderId="11" xfId="0" applyFont="1" applyFill="1" applyBorder="1" applyAlignment="1" applyProtection="1">
      <alignment horizontal="left"/>
      <protection hidden="1"/>
    </xf>
    <xf numFmtId="0" fontId="6" fillId="2" borderId="12" xfId="0" applyFont="1" applyFill="1" applyBorder="1" applyAlignment="1" applyProtection="1">
      <alignment horizontal="left"/>
      <protection hidden="1"/>
    </xf>
    <xf numFmtId="0" fontId="6" fillId="2" borderId="13" xfId="0" applyFont="1" applyFill="1" applyBorder="1" applyAlignment="1" applyProtection="1">
      <alignment horizontal="left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10" borderId="11" xfId="0" applyFont="1" applyFill="1" applyBorder="1" applyAlignment="1" applyProtection="1">
      <alignment horizontal="left" vertical="top" wrapText="1"/>
      <protection hidden="1"/>
    </xf>
    <xf numFmtId="0" fontId="1" fillId="10" borderId="12" xfId="0" applyFont="1" applyFill="1" applyBorder="1" applyAlignment="1" applyProtection="1">
      <alignment horizontal="left" vertical="top" wrapText="1"/>
      <protection hidden="1"/>
    </xf>
    <xf numFmtId="0" fontId="1" fillId="10" borderId="13" xfId="0" applyFont="1" applyFill="1" applyBorder="1" applyAlignment="1" applyProtection="1">
      <alignment horizontal="left" vertical="top" wrapText="1"/>
      <protection hidden="1"/>
    </xf>
    <xf numFmtId="0" fontId="8" fillId="5" borderId="8" xfId="0" quotePrefix="1" applyFont="1" applyFill="1" applyBorder="1" applyAlignment="1" applyProtection="1">
      <alignment horizontal="center" vertical="center"/>
      <protection hidden="1"/>
    </xf>
    <xf numFmtId="0" fontId="8" fillId="5" borderId="9" xfId="0" quotePrefix="1" applyFont="1" applyFill="1" applyBorder="1" applyAlignment="1" applyProtection="1">
      <alignment horizontal="center" vertical="center"/>
      <protection hidden="1"/>
    </xf>
    <xf numFmtId="14" fontId="8" fillId="6" borderId="11" xfId="0" applyNumberFormat="1" applyFont="1" applyFill="1" applyBorder="1" applyAlignment="1" applyProtection="1">
      <alignment horizontal="left" vertical="center"/>
      <protection locked="0" hidden="1"/>
    </xf>
    <xf numFmtId="14" fontId="8" fillId="6" borderId="13" xfId="0" applyNumberFormat="1" applyFont="1" applyFill="1" applyBorder="1" applyAlignment="1" applyProtection="1">
      <alignment horizontal="left" vertical="center"/>
      <protection locked="0" hidden="1"/>
    </xf>
    <xf numFmtId="14" fontId="8" fillId="6" borderId="3" xfId="0" applyNumberFormat="1" applyFont="1" applyFill="1" applyBorder="1" applyAlignment="1" applyProtection="1">
      <alignment horizontal="left" vertical="top"/>
      <protection locked="0" hidden="1"/>
    </xf>
    <xf numFmtId="14" fontId="8" fillId="6" borderId="4" xfId="0" applyNumberFormat="1" applyFont="1" applyFill="1" applyBorder="1" applyAlignment="1" applyProtection="1">
      <alignment horizontal="left" vertical="top"/>
      <protection locked="0" hidden="1"/>
    </xf>
    <xf numFmtId="14" fontId="8" fillId="6" borderId="6" xfId="0" applyNumberFormat="1" applyFont="1" applyFill="1" applyBorder="1" applyAlignment="1" applyProtection="1">
      <alignment horizontal="left" vertical="top"/>
      <protection locked="0" hidden="1"/>
    </xf>
    <xf numFmtId="14" fontId="8" fillId="6" borderId="0" xfId="0" applyNumberFormat="1" applyFont="1" applyFill="1" applyAlignment="1" applyProtection="1">
      <alignment horizontal="left" vertical="top"/>
      <protection locked="0" hidden="1"/>
    </xf>
    <xf numFmtId="0" fontId="10" fillId="2" borderId="3" xfId="0" applyFont="1" applyFill="1" applyBorder="1" applyAlignment="1" applyProtection="1">
      <alignment horizontal="left" vertical="top" wrapText="1"/>
      <protection hidden="1"/>
    </xf>
    <xf numFmtId="0" fontId="10" fillId="2" borderId="4" xfId="0" applyFont="1" applyFill="1" applyBorder="1" applyAlignment="1" applyProtection="1">
      <alignment horizontal="left" vertical="top" wrapText="1"/>
      <protection hidden="1"/>
    </xf>
    <xf numFmtId="0" fontId="10" fillId="2" borderId="5" xfId="0" applyFont="1" applyFill="1" applyBorder="1" applyAlignment="1" applyProtection="1">
      <alignment horizontal="left" vertical="top" wrapText="1"/>
      <protection hidden="1"/>
    </xf>
    <xf numFmtId="0" fontId="10" fillId="2" borderId="8" xfId="0" applyFont="1" applyFill="1" applyBorder="1" applyAlignment="1" applyProtection="1">
      <alignment horizontal="left" vertical="top" wrapText="1"/>
      <protection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0" fontId="10" fillId="2" borderId="11" xfId="0" applyFont="1" applyFill="1" applyBorder="1" applyAlignment="1" applyProtection="1">
      <alignment horizontal="left" vertical="center"/>
      <protection hidden="1"/>
    </xf>
    <xf numFmtId="0" fontId="10" fillId="2" borderId="13" xfId="0" applyFont="1" applyFill="1" applyBorder="1" applyAlignment="1" applyProtection="1">
      <alignment horizontal="left" vertical="center"/>
      <protection hidden="1"/>
    </xf>
    <xf numFmtId="0" fontId="8" fillId="6" borderId="3" xfId="0" applyFont="1" applyFill="1" applyBorder="1" applyAlignment="1" applyProtection="1">
      <alignment horizontal="left" vertical="top" wrapText="1"/>
      <protection locked="0" hidden="1"/>
    </xf>
    <xf numFmtId="0" fontId="8" fillId="6" borderId="4" xfId="0" applyFont="1" applyFill="1" applyBorder="1" applyAlignment="1" applyProtection="1">
      <alignment horizontal="left" vertical="top" wrapText="1"/>
      <protection locked="0" hidden="1"/>
    </xf>
    <xf numFmtId="0" fontId="8" fillId="6" borderId="5" xfId="0" applyFont="1" applyFill="1" applyBorder="1" applyAlignment="1" applyProtection="1">
      <alignment horizontal="left" vertical="top" wrapText="1"/>
      <protection locked="0" hidden="1"/>
    </xf>
    <xf numFmtId="0" fontId="8" fillId="6" borderId="6" xfId="0" applyFont="1" applyFill="1" applyBorder="1" applyAlignment="1" applyProtection="1">
      <alignment horizontal="left" vertical="top" wrapText="1"/>
      <protection locked="0" hidden="1"/>
    </xf>
    <xf numFmtId="0" fontId="8" fillId="6" borderId="0" xfId="0" applyFont="1" applyFill="1" applyAlignment="1" applyProtection="1">
      <alignment horizontal="left" vertical="top" wrapText="1"/>
      <protection locked="0" hidden="1"/>
    </xf>
    <xf numFmtId="0" fontId="8" fillId="6" borderId="7" xfId="0" applyFont="1" applyFill="1" applyBorder="1" applyAlignment="1" applyProtection="1">
      <alignment horizontal="left" vertical="top" wrapText="1"/>
      <protection locked="0" hidden="1"/>
    </xf>
    <xf numFmtId="0" fontId="8" fillId="6" borderId="8" xfId="0" applyFont="1" applyFill="1" applyBorder="1" applyAlignment="1" applyProtection="1">
      <alignment horizontal="left" vertical="top" wrapText="1"/>
      <protection locked="0" hidden="1"/>
    </xf>
    <xf numFmtId="0" fontId="8" fillId="6" borderId="9" xfId="0" applyFont="1" applyFill="1" applyBorder="1" applyAlignment="1" applyProtection="1">
      <alignment horizontal="left" vertical="top" wrapText="1"/>
      <protection locked="0" hidden="1"/>
    </xf>
    <xf numFmtId="0" fontId="8" fillId="6" borderId="10" xfId="0" applyFont="1" applyFill="1" applyBorder="1" applyAlignment="1" applyProtection="1">
      <alignment horizontal="left" vertical="top" wrapText="1"/>
      <protection locked="0" hidden="1"/>
    </xf>
    <xf numFmtId="0" fontId="8" fillId="6" borderId="3" xfId="0" applyFont="1" applyFill="1" applyBorder="1" applyAlignment="1" applyProtection="1">
      <alignment horizontal="left" vertical="top" wrapText="1"/>
      <protection locked="0"/>
    </xf>
    <xf numFmtId="0" fontId="8" fillId="6" borderId="4" xfId="0" applyFont="1" applyFill="1" applyBorder="1" applyAlignment="1" applyProtection="1">
      <alignment horizontal="left" vertical="top" wrapText="1"/>
      <protection locked="0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0" fontId="1" fillId="5" borderId="6" xfId="0" applyFont="1" applyFill="1" applyBorder="1" applyAlignment="1" applyProtection="1">
      <alignment horizontal="center" vertical="top"/>
      <protection hidden="1"/>
    </xf>
    <xf numFmtId="0" fontId="1" fillId="5" borderId="0" xfId="0" applyFont="1" applyFill="1" applyAlignment="1" applyProtection="1">
      <alignment horizontal="center" vertical="top"/>
      <protection hidden="1"/>
    </xf>
    <xf numFmtId="0" fontId="1" fillId="5" borderId="7" xfId="0" applyFont="1" applyFill="1" applyBorder="1" applyAlignment="1" applyProtection="1">
      <alignment horizontal="center" vertical="top"/>
      <protection hidden="1"/>
    </xf>
    <xf numFmtId="0" fontId="11" fillId="8" borderId="11" xfId="0" applyFont="1" applyFill="1" applyBorder="1" applyAlignment="1" applyProtection="1">
      <alignment horizontal="left" vertical="center" wrapText="1"/>
      <protection hidden="1"/>
    </xf>
    <xf numFmtId="0" fontId="11" fillId="8" borderId="12" xfId="0" applyFont="1" applyFill="1" applyBorder="1" applyAlignment="1" applyProtection="1">
      <alignment horizontal="left" vertical="center" wrapText="1"/>
      <protection hidden="1"/>
    </xf>
    <xf numFmtId="0" fontId="11" fillId="8" borderId="13" xfId="0" applyFont="1" applyFill="1" applyBorder="1" applyAlignment="1" applyProtection="1">
      <alignment horizontal="left" vertical="center" wrapText="1"/>
      <protection hidden="1"/>
    </xf>
    <xf numFmtId="0" fontId="8" fillId="8" borderId="11" xfId="0" applyFont="1" applyFill="1" applyBorder="1" applyAlignment="1" applyProtection="1">
      <alignment horizontal="left"/>
      <protection hidden="1"/>
    </xf>
    <xf numFmtId="0" fontId="8" fillId="8" borderId="12" xfId="0" applyFont="1" applyFill="1" applyBorder="1" applyAlignment="1" applyProtection="1">
      <alignment horizontal="left"/>
      <protection hidden="1"/>
    </xf>
    <xf numFmtId="0" fontId="8" fillId="8" borderId="13" xfId="0" applyFont="1" applyFill="1" applyBorder="1" applyAlignment="1" applyProtection="1">
      <alignment horizontal="left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8" fillId="8" borderId="2" xfId="0" applyFont="1" applyFill="1" applyBorder="1" applyAlignment="1" applyProtection="1">
      <alignment horizontal="left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7" xfId="0" applyBorder="1" applyAlignment="1">
      <alignment vertical="center"/>
    </xf>
    <xf numFmtId="0" fontId="0" fillId="0" borderId="5" xfId="0" applyBorder="1" applyAlignment="1" applyProtection="1">
      <alignment vertical="top" wrapText="1"/>
      <protection hidden="1"/>
    </xf>
    <xf numFmtId="0" fontId="0" fillId="0" borderId="8" xfId="0" applyBorder="1" applyAlignment="1" applyProtection="1">
      <alignment vertical="top" wrapText="1"/>
      <protection hidden="1"/>
    </xf>
    <xf numFmtId="0" fontId="0" fillId="0" borderId="9" xfId="0" applyBorder="1" applyAlignment="1" applyProtection="1">
      <alignment vertical="top" wrapText="1"/>
      <protection hidden="1"/>
    </xf>
    <xf numFmtId="0" fontId="0" fillId="0" borderId="10" xfId="0" applyBorder="1" applyAlignment="1" applyProtection="1">
      <alignment vertical="top" wrapText="1"/>
      <protection hidden="1"/>
    </xf>
    <xf numFmtId="14" fontId="8" fillId="6" borderId="2" xfId="0" applyNumberFormat="1" applyFont="1" applyFill="1" applyBorder="1" applyAlignment="1" applyProtection="1">
      <alignment horizontal="left" vertical="center"/>
      <protection locked="0" hidden="1"/>
    </xf>
    <xf numFmtId="0" fontId="16" fillId="2" borderId="3" xfId="0" applyFont="1" applyFill="1" applyBorder="1" applyAlignment="1" applyProtection="1">
      <alignment horizontal="center" vertical="top" wrapText="1"/>
      <protection hidden="1"/>
    </xf>
    <xf numFmtId="0" fontId="17" fillId="0" borderId="4" xfId="0" applyFont="1" applyBorder="1" applyAlignment="1" applyProtection="1">
      <alignment horizontal="center" vertical="top" wrapText="1"/>
      <protection hidden="1"/>
    </xf>
    <xf numFmtId="0" fontId="17" fillId="0" borderId="5" xfId="0" applyFont="1" applyBorder="1" applyAlignment="1" applyProtection="1">
      <alignment horizontal="center" vertical="top" wrapText="1"/>
      <protection hidden="1"/>
    </xf>
    <xf numFmtId="0" fontId="17" fillId="0" borderId="6" xfId="0" applyFont="1" applyBorder="1" applyAlignment="1" applyProtection="1">
      <alignment horizontal="center" vertical="top" wrapText="1"/>
      <protection hidden="1"/>
    </xf>
    <xf numFmtId="0" fontId="17" fillId="0" borderId="0" xfId="0" applyFont="1" applyAlignment="1" applyProtection="1">
      <alignment horizontal="center" vertical="top" wrapText="1"/>
      <protection hidden="1"/>
    </xf>
    <xf numFmtId="0" fontId="17" fillId="0" borderId="7" xfId="0" applyFont="1" applyBorder="1" applyAlignment="1" applyProtection="1">
      <alignment horizontal="center" vertical="top" wrapText="1"/>
      <protection hidden="1"/>
    </xf>
    <xf numFmtId="0" fontId="17" fillId="0" borderId="8" xfId="0" applyFont="1" applyBorder="1" applyAlignment="1" applyProtection="1">
      <alignment horizontal="center" vertical="top" wrapText="1"/>
      <protection hidden="1"/>
    </xf>
    <xf numFmtId="0" fontId="17" fillId="0" borderId="9" xfId="0" applyFont="1" applyBorder="1" applyAlignment="1" applyProtection="1">
      <alignment horizontal="center" vertical="top" wrapText="1"/>
      <protection hidden="1"/>
    </xf>
    <xf numFmtId="0" fontId="17" fillId="0" borderId="10" xfId="0" applyFont="1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0" fontId="0" fillId="0" borderId="5" xfId="0" applyBorder="1" applyAlignment="1" applyProtection="1">
      <alignment horizontal="left" vertical="top" wrapText="1"/>
      <protection hidden="1"/>
    </xf>
    <xf numFmtId="0" fontId="10" fillId="2" borderId="6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left" vertical="top" wrapText="1"/>
      <protection hidden="1"/>
    </xf>
    <xf numFmtId="0" fontId="6" fillId="2" borderId="11" xfId="0" applyFont="1" applyFill="1" applyBorder="1" applyAlignment="1" applyProtection="1">
      <alignment horizontal="left" vertical="center"/>
      <protection hidden="1"/>
    </xf>
    <xf numFmtId="0" fontId="6" fillId="2" borderId="12" xfId="0" applyFont="1" applyFill="1" applyBorder="1" applyAlignment="1" applyProtection="1">
      <alignment horizontal="left" vertical="center"/>
      <protection hidden="1"/>
    </xf>
    <xf numFmtId="0" fontId="6" fillId="2" borderId="13" xfId="0" applyFont="1" applyFill="1" applyBorder="1" applyAlignment="1" applyProtection="1">
      <alignment horizontal="left" vertical="center"/>
      <protection hidden="1"/>
    </xf>
    <xf numFmtId="0" fontId="18" fillId="6" borderId="3" xfId="0" applyFont="1" applyFill="1" applyBorder="1" applyAlignment="1">
      <alignment horizontal="center" vertical="top" textRotation="45" wrapText="1"/>
    </xf>
    <xf numFmtId="0" fontId="18" fillId="6" borderId="4" xfId="0" applyFont="1" applyFill="1" applyBorder="1" applyAlignment="1">
      <alignment horizontal="center" vertical="top" textRotation="45" wrapText="1"/>
    </xf>
    <xf numFmtId="0" fontId="18" fillId="6" borderId="6" xfId="0" applyFont="1" applyFill="1" applyBorder="1" applyAlignment="1">
      <alignment horizontal="center" vertical="top" textRotation="45" wrapText="1"/>
    </xf>
    <xf numFmtId="0" fontId="18" fillId="6" borderId="0" xfId="0" applyFont="1" applyFill="1" applyAlignment="1">
      <alignment horizontal="center" vertical="top" textRotation="45" wrapText="1"/>
    </xf>
    <xf numFmtId="0" fontId="18" fillId="6" borderId="8" xfId="0" applyFont="1" applyFill="1" applyBorder="1" applyAlignment="1">
      <alignment horizontal="center" vertical="top" textRotation="45" wrapText="1"/>
    </xf>
    <xf numFmtId="0" fontId="18" fillId="6" borderId="9" xfId="0" applyFont="1" applyFill="1" applyBorder="1" applyAlignment="1">
      <alignment horizontal="center" vertical="top" textRotation="45" wrapText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9" fillId="2" borderId="13" xfId="0" applyFont="1" applyFill="1" applyBorder="1" applyAlignment="1" applyProtection="1">
      <alignment horizontal="left"/>
      <protection hidden="1"/>
    </xf>
    <xf numFmtId="0" fontId="6" fillId="2" borderId="15" xfId="0" applyFont="1" applyFill="1" applyBorder="1" applyAlignment="1" applyProtection="1">
      <alignment horizontal="left" vertical="center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16" xfId="0" applyFont="1" applyFill="1" applyBorder="1" applyAlignment="1" applyProtection="1">
      <alignment horizontal="left" vertical="center"/>
      <protection hidden="1"/>
    </xf>
    <xf numFmtId="0" fontId="6" fillId="2" borderId="17" xfId="0" applyFont="1" applyFill="1" applyBorder="1" applyAlignment="1" applyProtection="1">
      <alignment horizontal="left" vertical="center"/>
      <protection hidden="1"/>
    </xf>
    <xf numFmtId="0" fontId="16" fillId="2" borderId="3" xfId="0" applyFont="1" applyFill="1" applyBorder="1" applyAlignment="1" applyProtection="1">
      <alignment horizontal="left" vertical="center" wrapText="1"/>
      <protection hidden="1"/>
    </xf>
    <xf numFmtId="0" fontId="16" fillId="2" borderId="4" xfId="0" applyFont="1" applyFill="1" applyBorder="1" applyAlignment="1" applyProtection="1">
      <alignment horizontal="left" vertical="center" wrapText="1"/>
      <protection hidden="1"/>
    </xf>
    <xf numFmtId="0" fontId="22" fillId="12" borderId="0" xfId="0" applyFont="1" applyFill="1" applyAlignment="1" applyProtection="1">
      <alignment horizontal="center"/>
      <protection hidden="1"/>
    </xf>
  </cellXfs>
  <cellStyles count="2">
    <cellStyle name="Milliers" xfId="1" builtinId="3"/>
    <cellStyle name="Normal" xfId="0" builtinId="0"/>
  </cellStyles>
  <dxfs count="4">
    <dxf>
      <fill>
        <patternFill>
          <bgColor rgb="FFFFC000"/>
        </patternFill>
      </fill>
    </dxf>
    <dxf>
      <font>
        <color theme="9" tint="0.59996337778862885"/>
      </font>
    </dxf>
    <dxf>
      <fill>
        <patternFill>
          <bgColor rgb="FFFFC000"/>
        </patternFill>
      </fill>
    </dxf>
    <dxf>
      <font>
        <color theme="9" tint="0.59996337778862885"/>
      </font>
    </dxf>
  </dxfs>
  <tableStyles count="0" defaultTableStyle="TableStyleMedium9" defaultPivotStyle="PivotStyleLight16"/>
  <colors>
    <mruColors>
      <color rgb="FFCCFFCC"/>
      <color rgb="FF0000CC"/>
      <color rgb="FFFFCC99"/>
      <color rgb="FF99FF99"/>
      <color rgb="FF969696"/>
      <color rgb="FFC0C0C0"/>
      <color rgb="FF333399"/>
      <color rgb="FFFFFFC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56030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454088" cy="1124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147356</xdr:colOff>
      <xdr:row>3</xdr:row>
      <xdr:rowOff>407805</xdr:rowOff>
    </xdr:to>
    <xdr:pic>
      <xdr:nvPicPr>
        <xdr:cNvPr id="2" name="Picture 88" descr="divrh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98885" cy="1192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7"/>
  <sheetViews>
    <sheetView showGridLines="0" topLeftCell="A2" zoomScale="70" zoomScaleNormal="70" workbookViewId="0">
      <selection activeCell="B18" sqref="B18"/>
    </sheetView>
  </sheetViews>
  <sheetFormatPr baseColWidth="10" defaultColWidth="11.44140625" defaultRowHeight="13.8" outlineLevelRow="1" x14ac:dyDescent="0.25"/>
  <cols>
    <col min="1" max="1" width="16.6640625" style="76" customWidth="1"/>
    <col min="2" max="2" width="13" style="76" customWidth="1"/>
    <col min="3" max="3" width="9.6640625" style="76" customWidth="1"/>
    <col min="4" max="4" width="17.109375" style="76" bestFit="1" customWidth="1"/>
    <col min="5" max="5" width="19" style="76" customWidth="1"/>
    <col min="6" max="6" width="16.6640625" style="76" customWidth="1"/>
    <col min="7" max="7" width="20.44140625" style="76" customWidth="1"/>
    <col min="8" max="8" width="1.6640625" style="76" customWidth="1"/>
    <col min="9" max="9" width="19.109375" style="76" customWidth="1"/>
    <col min="10" max="10" width="16.6640625" style="76" customWidth="1"/>
    <col min="11" max="11" width="17.88671875" style="76" customWidth="1"/>
    <col min="12" max="12" width="16.6640625" style="76" customWidth="1"/>
    <col min="13" max="13" width="1.6640625" style="76" customWidth="1"/>
    <col min="14" max="14" width="22.33203125" style="76" customWidth="1"/>
    <col min="15" max="15" width="2.33203125" style="76" customWidth="1"/>
    <col min="16" max="16" width="20.6640625" style="76" customWidth="1"/>
    <col min="17" max="16384" width="11.44140625" style="76"/>
  </cols>
  <sheetData>
    <row r="1" spans="1:37" ht="25.5" customHeight="1" x14ac:dyDescent="0.3">
      <c r="A1" s="9"/>
      <c r="B1" s="10"/>
      <c r="C1" s="10"/>
      <c r="D1" s="10"/>
      <c r="E1" s="123" t="s">
        <v>89</v>
      </c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37" ht="23.25" customHeight="1" x14ac:dyDescent="0.25">
      <c r="A2" s="11"/>
      <c r="B2" s="5"/>
      <c r="C2" s="5"/>
      <c r="D2" s="5"/>
      <c r="E2" s="125" t="s">
        <v>70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37" ht="7.5" customHeight="1" x14ac:dyDescent="0.25">
      <c r="A3" s="11"/>
      <c r="B3" s="5"/>
      <c r="C3" s="5"/>
      <c r="D3" s="5"/>
      <c r="E3" s="127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37" ht="33" customHeight="1" x14ac:dyDescent="0.25">
      <c r="A4" s="11"/>
      <c r="B4" s="5"/>
      <c r="C4" s="5"/>
      <c r="D4" s="5"/>
      <c r="E4" s="129" t="s">
        <v>27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37" x14ac:dyDescent="0.25">
      <c r="A5" s="61" t="s">
        <v>30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37" x14ac:dyDescent="0.25">
      <c r="A6" s="103" t="s">
        <v>31</v>
      </c>
      <c r="B6" s="106" t="s">
        <v>32</v>
      </c>
      <c r="C6" s="106"/>
      <c r="D6" s="107"/>
      <c r="E6" s="103" t="s">
        <v>33</v>
      </c>
      <c r="F6" s="59" t="s">
        <v>34</v>
      </c>
      <c r="G6" s="59"/>
      <c r="H6" s="59"/>
      <c r="I6" s="60"/>
      <c r="J6" s="132" t="s">
        <v>92</v>
      </c>
      <c r="K6" s="132"/>
      <c r="L6" s="132" t="s">
        <v>47</v>
      </c>
      <c r="M6" s="132"/>
      <c r="N6" s="132"/>
      <c r="O6" s="132"/>
      <c r="P6" s="132"/>
    </row>
    <row r="7" spans="1:37" x14ac:dyDescent="0.25">
      <c r="A7" s="104"/>
      <c r="B7" s="108" t="s">
        <v>35</v>
      </c>
      <c r="C7" s="108"/>
      <c r="D7" s="109"/>
      <c r="E7" s="104"/>
      <c r="F7" s="108" t="s">
        <v>36</v>
      </c>
      <c r="G7" s="108"/>
      <c r="H7" s="108"/>
      <c r="I7" s="109"/>
      <c r="J7" s="136" t="s">
        <v>61</v>
      </c>
      <c r="K7" s="136"/>
      <c r="L7" s="133" t="s">
        <v>48</v>
      </c>
      <c r="M7" s="133"/>
      <c r="N7" s="133"/>
      <c r="O7" s="133"/>
      <c r="P7" s="133"/>
    </row>
    <row r="8" spans="1:37" x14ac:dyDescent="0.25">
      <c r="A8" s="105"/>
      <c r="B8" s="110" t="s">
        <v>60</v>
      </c>
      <c r="C8" s="110"/>
      <c r="D8" s="111"/>
      <c r="E8" s="105"/>
      <c r="F8" s="110" t="s">
        <v>59</v>
      </c>
      <c r="G8" s="110"/>
      <c r="H8" s="110"/>
      <c r="I8" s="111"/>
      <c r="J8" s="134"/>
      <c r="K8" s="135"/>
      <c r="L8" s="137" t="s">
        <v>25</v>
      </c>
      <c r="M8" s="138"/>
      <c r="N8" s="138"/>
      <c r="O8" s="138"/>
      <c r="P8" s="139"/>
    </row>
    <row r="9" spans="1:37" x14ac:dyDescent="0.25">
      <c r="A9" s="11"/>
      <c r="B9" s="5"/>
      <c r="C9" s="5"/>
      <c r="D9" s="5"/>
      <c r="E9" s="12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37" ht="18.75" customHeight="1" x14ac:dyDescent="0.25">
      <c r="A10" s="101" t="s">
        <v>2</v>
      </c>
      <c r="B10" s="97" t="s">
        <v>55</v>
      </c>
      <c r="C10" s="97"/>
      <c r="D10" s="97" t="s">
        <v>21</v>
      </c>
      <c r="E10" s="97"/>
      <c r="F10" s="97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37" ht="18.75" customHeight="1" x14ac:dyDescent="0.25">
      <c r="A11" s="102"/>
      <c r="B11" s="122" t="s">
        <v>69</v>
      </c>
      <c r="C11" s="122"/>
      <c r="D11" s="122" t="s">
        <v>28</v>
      </c>
      <c r="E11" s="122"/>
      <c r="F11" s="122"/>
      <c r="G11" s="5"/>
      <c r="H11" s="5"/>
      <c r="I11" s="6"/>
      <c r="J11" s="5"/>
      <c r="K11" s="5"/>
      <c r="L11" s="5"/>
      <c r="M11" s="5"/>
      <c r="N11" s="5"/>
      <c r="O11" s="5"/>
      <c r="P11" s="5"/>
    </row>
    <row r="12" spans="1:37" ht="15" x14ac:dyDescent="0.25">
      <c r="A12" s="13"/>
      <c r="B12" s="6"/>
      <c r="C12" s="6"/>
      <c r="D12" s="6"/>
      <c r="E12" s="6"/>
      <c r="F12" s="6"/>
      <c r="G12" s="5"/>
      <c r="H12" s="6"/>
      <c r="I12" s="47"/>
      <c r="J12" s="5"/>
      <c r="K12" s="5"/>
      <c r="L12" s="5"/>
      <c r="M12" s="6"/>
      <c r="N12" s="5"/>
      <c r="O12" s="6"/>
      <c r="P12" s="6"/>
      <c r="Q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</row>
    <row r="13" spans="1:37" ht="16.8" x14ac:dyDescent="0.3">
      <c r="A13" s="14" t="s">
        <v>3</v>
      </c>
      <c r="B13" s="140"/>
      <c r="C13" s="141"/>
      <c r="D13" s="142"/>
      <c r="E13" s="142"/>
      <c r="F13" s="143"/>
      <c r="G13" s="5"/>
      <c r="H13" s="6"/>
      <c r="I13" s="5"/>
      <c r="J13" s="5"/>
      <c r="K13" s="5"/>
      <c r="L13" s="5"/>
      <c r="M13" s="5"/>
      <c r="N13" s="5"/>
      <c r="O13" s="5"/>
      <c r="P13" s="5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</row>
    <row r="14" spans="1:37" ht="16.8" x14ac:dyDescent="0.3">
      <c r="A14" s="14" t="s">
        <v>4</v>
      </c>
      <c r="B14" s="140"/>
      <c r="C14" s="141"/>
      <c r="D14" s="142"/>
      <c r="E14" s="142"/>
      <c r="F14" s="143"/>
      <c r="G14" s="5"/>
      <c r="H14" s="6"/>
      <c r="I14" s="63"/>
      <c r="J14" s="6"/>
      <c r="K14" s="6"/>
      <c r="L14" s="6"/>
      <c r="M14" s="6"/>
      <c r="N14" s="6"/>
      <c r="O14" s="6"/>
      <c r="P14" s="15"/>
    </row>
    <row r="15" spans="1:37" ht="15" x14ac:dyDescent="0.25">
      <c r="A15" s="13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82"/>
    </row>
    <row r="16" spans="1:37" ht="16.8" x14ac:dyDescent="0.3">
      <c r="A16" s="144" t="s">
        <v>23</v>
      </c>
      <c r="B16" s="145"/>
      <c r="C16" s="145"/>
      <c r="D16" s="145"/>
      <c r="E16" s="14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6"/>
    </row>
    <row r="17" spans="1:20" x14ac:dyDescent="0.25">
      <c r="A17" s="16"/>
      <c r="B17" s="8"/>
      <c r="C17" s="8"/>
      <c r="D17" s="8"/>
      <c r="E17" s="8"/>
      <c r="F17" s="8"/>
      <c r="G17" s="8"/>
      <c r="H17" s="112"/>
      <c r="I17" s="112"/>
      <c r="J17" s="112"/>
      <c r="K17" s="112"/>
      <c r="L17" s="112"/>
      <c r="M17" s="112"/>
      <c r="N17" s="112"/>
      <c r="O17" s="112"/>
      <c r="P17" s="112"/>
      <c r="Q17" s="78" t="str">
        <f>IF(G24="NUIT/WEEK-END","INDIQUER LE NOMBRE D'HEURE A INDEMNISER","")</f>
        <v/>
      </c>
      <c r="R17" s="78"/>
    </row>
    <row r="18" spans="1:20" ht="18.75" customHeight="1" x14ac:dyDescent="0.3">
      <c r="A18" s="17" t="s">
        <v>19</v>
      </c>
      <c r="B18" s="26" t="s">
        <v>96</v>
      </c>
      <c r="C18" s="8"/>
      <c r="D18" s="8"/>
      <c r="E18" s="17" t="s">
        <v>20</v>
      </c>
      <c r="F18" s="71"/>
      <c r="G18" s="8"/>
      <c r="H18" s="113"/>
      <c r="I18" s="113"/>
      <c r="J18" s="113"/>
      <c r="K18" s="113"/>
      <c r="L18" s="113"/>
      <c r="M18" s="113"/>
      <c r="N18" s="113"/>
      <c r="O18" s="113"/>
      <c r="P18" s="113"/>
    </row>
    <row r="19" spans="1:20" ht="14.25" customHeight="1" x14ac:dyDescent="0.25">
      <c r="A19" s="16"/>
      <c r="B19" s="8"/>
      <c r="C19" s="8"/>
      <c r="D19" s="8"/>
      <c r="E19" s="8"/>
      <c r="F19" s="8"/>
      <c r="G19" s="8"/>
      <c r="H19" s="5"/>
      <c r="I19" s="8"/>
      <c r="J19" s="8"/>
      <c r="K19" s="8"/>
      <c r="L19" s="8"/>
      <c r="M19" s="8"/>
      <c r="N19" s="8"/>
      <c r="O19" s="8"/>
      <c r="P19" s="8"/>
    </row>
    <row r="20" spans="1:20" ht="14.25" customHeight="1" x14ac:dyDescent="0.25">
      <c r="A20" s="117" t="s">
        <v>0</v>
      </c>
      <c r="B20" s="117" t="s">
        <v>22</v>
      </c>
      <c r="C20" s="117" t="s">
        <v>37</v>
      </c>
      <c r="D20" s="150" t="s">
        <v>80</v>
      </c>
      <c r="E20" s="119"/>
      <c r="F20" s="117" t="s">
        <v>41</v>
      </c>
      <c r="G20" s="116" t="s">
        <v>40</v>
      </c>
      <c r="H20" s="4"/>
      <c r="I20" s="118" t="s">
        <v>76</v>
      </c>
      <c r="J20" s="118"/>
      <c r="K20" s="118"/>
      <c r="L20" s="119"/>
      <c r="M20" s="4"/>
      <c r="N20" s="114" t="s">
        <v>24</v>
      </c>
      <c r="O20" s="4"/>
      <c r="P20" s="98" t="s">
        <v>94</v>
      </c>
    </row>
    <row r="21" spans="1:20" ht="30" customHeight="1" x14ac:dyDescent="0.25">
      <c r="A21" s="117"/>
      <c r="B21" s="117"/>
      <c r="C21" s="117"/>
      <c r="D21" s="151"/>
      <c r="E21" s="121"/>
      <c r="F21" s="117"/>
      <c r="G21" s="117"/>
      <c r="H21" s="4"/>
      <c r="I21" s="120"/>
      <c r="J21" s="120"/>
      <c r="K21" s="120"/>
      <c r="L21" s="121"/>
      <c r="M21" s="4"/>
      <c r="N21" s="115"/>
      <c r="O21" s="4"/>
      <c r="P21" s="99"/>
    </row>
    <row r="22" spans="1:20" ht="45.75" customHeight="1" x14ac:dyDescent="0.25">
      <c r="A22" s="117"/>
      <c r="B22" s="117"/>
      <c r="C22" s="117"/>
      <c r="D22" s="18" t="s">
        <v>7</v>
      </c>
      <c r="E22" s="18" t="s">
        <v>8</v>
      </c>
      <c r="F22" s="117" t="s">
        <v>1</v>
      </c>
      <c r="G22" s="117"/>
      <c r="H22" s="4"/>
      <c r="I22" s="19">
        <v>1.25</v>
      </c>
      <c r="J22" s="19">
        <v>1.5</v>
      </c>
      <c r="K22" s="19">
        <v>1.75</v>
      </c>
      <c r="L22" s="19">
        <v>2</v>
      </c>
      <c r="M22" s="4"/>
      <c r="N22" s="115"/>
      <c r="O22" s="64"/>
      <c r="P22" s="100"/>
    </row>
    <row r="23" spans="1:20" ht="3" customHeight="1" x14ac:dyDescent="0.25">
      <c r="A23" s="11"/>
      <c r="B23" s="5"/>
      <c r="C23" s="5"/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20"/>
    </row>
    <row r="24" spans="1:20" s="80" customFormat="1" ht="15" customHeight="1" x14ac:dyDescent="0.25">
      <c r="A24" s="27"/>
      <c r="B24" s="2" t="str">
        <f t="shared" ref="B24:B87" si="0">IF(ISBLANK(A24),"",TEXT(A24,"jjjj"))</f>
        <v/>
      </c>
      <c r="C24" s="28"/>
      <c r="D24" s="29"/>
      <c r="E24" s="30"/>
      <c r="F24" s="7">
        <f>+E24-D24</f>
        <v>0</v>
      </c>
      <c r="G24" s="31" t="s">
        <v>85</v>
      </c>
      <c r="H24" s="4"/>
      <c r="I24" s="30"/>
      <c r="J24" s="30"/>
      <c r="K24" s="30"/>
      <c r="L24" s="30"/>
      <c r="M24" s="21"/>
      <c r="N24" s="65">
        <f>IF(OR(G24="NUIT/WEEK-END",G24="A RECUPERER"),IF(ROUND((I24+J24+K24+L24),2)=0,"","ERREUR VENTILATION"),(IF((ROUND((F24-(I24+J24+K24+L24)),2)=0),(I24+J24+K24+L24),"ERREUR VENTILATION")))</f>
        <v>0</v>
      </c>
      <c r="O24" s="67"/>
      <c r="P24" s="30"/>
      <c r="Q24" s="79" t="str">
        <f>(IF((ROUND((F24-(P24)),2)&lt;0),"ERREUR &gt; TOTAL HEURES EFFECTUEES",""))</f>
        <v/>
      </c>
      <c r="T24" s="76"/>
    </row>
    <row r="25" spans="1:20" s="80" customFormat="1" ht="15" customHeight="1" x14ac:dyDescent="0.25">
      <c r="A25" s="27"/>
      <c r="B25" s="2" t="str">
        <f t="shared" si="0"/>
        <v/>
      </c>
      <c r="C25" s="28"/>
      <c r="D25" s="29"/>
      <c r="E25" s="30"/>
      <c r="F25" s="7">
        <f t="shared" ref="F25:F30" si="1">+E25-D25</f>
        <v>0</v>
      </c>
      <c r="G25" s="31" t="s">
        <v>88</v>
      </c>
      <c r="H25" s="4"/>
      <c r="I25" s="30"/>
      <c r="J25" s="30"/>
      <c r="K25" s="30"/>
      <c r="L25" s="30"/>
      <c r="M25" s="21"/>
      <c r="N25" s="65" t="str">
        <f t="shared" ref="N25:N88" si="2">IF(OR(G25="NUIT/WEEK-END",G25="A RECUPERER"),IF(ROUND((I25+J25+K25+L25),2)=0,"","ERREUR VENTILATION"),(IF((ROUND((F25-(I25+J25+K25+L25)),2)=0),(I25+J25+K25+L25),"ERREUR VENTILATION")))</f>
        <v/>
      </c>
      <c r="O25" s="67"/>
      <c r="P25" s="30"/>
      <c r="Q25" s="79" t="str">
        <f t="shared" ref="Q25:Q88" si="3">(IF((ROUND((F25-(P25)),2)&lt;0),"ERREUR &gt; TOTAL HEURES EFFECTUEES",""))</f>
        <v/>
      </c>
      <c r="T25" s="76"/>
    </row>
    <row r="26" spans="1:20" s="80" customFormat="1" ht="15" customHeight="1" x14ac:dyDescent="0.25">
      <c r="A26" s="27"/>
      <c r="B26" s="2" t="str">
        <f t="shared" si="0"/>
        <v/>
      </c>
      <c r="C26" s="28"/>
      <c r="D26" s="29"/>
      <c r="E26" s="30"/>
      <c r="F26" s="7">
        <f t="shared" si="1"/>
        <v>0</v>
      </c>
      <c r="G26" s="31" t="s">
        <v>85</v>
      </c>
      <c r="H26" s="4"/>
      <c r="I26" s="30"/>
      <c r="J26" s="30"/>
      <c r="K26" s="30"/>
      <c r="L26" s="30"/>
      <c r="M26" s="21"/>
      <c r="N26" s="65">
        <f t="shared" si="2"/>
        <v>0</v>
      </c>
      <c r="O26" s="67"/>
      <c r="P26" s="30"/>
      <c r="Q26" s="79" t="str">
        <f t="shared" si="3"/>
        <v/>
      </c>
      <c r="T26" s="76"/>
    </row>
    <row r="27" spans="1:20" s="80" customFormat="1" ht="15" customHeight="1" x14ac:dyDescent="0.25">
      <c r="A27" s="27"/>
      <c r="B27" s="2" t="str">
        <f t="shared" si="0"/>
        <v/>
      </c>
      <c r="C27" s="28"/>
      <c r="D27" s="29"/>
      <c r="E27" s="30"/>
      <c r="F27" s="7">
        <f t="shared" si="1"/>
        <v>0</v>
      </c>
      <c r="G27" s="31" t="s">
        <v>85</v>
      </c>
      <c r="H27" s="4"/>
      <c r="I27" s="30"/>
      <c r="J27" s="30"/>
      <c r="K27" s="30"/>
      <c r="L27" s="30"/>
      <c r="M27" s="21"/>
      <c r="N27" s="65">
        <f t="shared" si="2"/>
        <v>0</v>
      </c>
      <c r="O27" s="67"/>
      <c r="P27" s="30"/>
      <c r="Q27" s="79" t="str">
        <f t="shared" si="3"/>
        <v/>
      </c>
      <c r="T27" s="76"/>
    </row>
    <row r="28" spans="1:20" s="80" customFormat="1" ht="15" customHeight="1" x14ac:dyDescent="0.25">
      <c r="A28" s="27"/>
      <c r="B28" s="2" t="str">
        <f t="shared" si="0"/>
        <v/>
      </c>
      <c r="C28" s="28"/>
      <c r="D28" s="29"/>
      <c r="E28" s="30"/>
      <c r="F28" s="7">
        <f t="shared" si="1"/>
        <v>0</v>
      </c>
      <c r="G28" s="31" t="s">
        <v>85</v>
      </c>
      <c r="H28" s="4"/>
      <c r="I28" s="30"/>
      <c r="J28" s="30"/>
      <c r="K28" s="30"/>
      <c r="L28" s="30"/>
      <c r="M28" s="21"/>
      <c r="N28" s="65">
        <f t="shared" si="2"/>
        <v>0</v>
      </c>
      <c r="O28" s="67"/>
      <c r="P28" s="30"/>
      <c r="Q28" s="79" t="str">
        <f t="shared" si="3"/>
        <v/>
      </c>
      <c r="T28" s="76"/>
    </row>
    <row r="29" spans="1:20" s="80" customFormat="1" ht="15" customHeight="1" x14ac:dyDescent="0.25">
      <c r="A29" s="27"/>
      <c r="B29" s="2" t="str">
        <f t="shared" si="0"/>
        <v/>
      </c>
      <c r="C29" s="28"/>
      <c r="D29" s="29"/>
      <c r="E29" s="30"/>
      <c r="F29" s="7">
        <f t="shared" si="1"/>
        <v>0</v>
      </c>
      <c r="G29" s="31" t="s">
        <v>85</v>
      </c>
      <c r="H29" s="4"/>
      <c r="I29" s="30"/>
      <c r="J29" s="30"/>
      <c r="K29" s="30"/>
      <c r="L29" s="30"/>
      <c r="M29" s="21"/>
      <c r="N29" s="65">
        <f t="shared" si="2"/>
        <v>0</v>
      </c>
      <c r="O29" s="67"/>
      <c r="P29" s="30"/>
      <c r="Q29" s="79" t="str">
        <f t="shared" si="3"/>
        <v/>
      </c>
      <c r="T29" s="76"/>
    </row>
    <row r="30" spans="1:20" s="80" customFormat="1" ht="15" customHeight="1" x14ac:dyDescent="0.25">
      <c r="A30" s="27"/>
      <c r="B30" s="2" t="str">
        <f t="shared" si="0"/>
        <v/>
      </c>
      <c r="C30" s="28"/>
      <c r="D30" s="29"/>
      <c r="E30" s="30"/>
      <c r="F30" s="7">
        <f t="shared" si="1"/>
        <v>0</v>
      </c>
      <c r="G30" s="31" t="s">
        <v>85</v>
      </c>
      <c r="H30" s="4"/>
      <c r="I30" s="30"/>
      <c r="J30" s="30"/>
      <c r="K30" s="30"/>
      <c r="L30" s="30"/>
      <c r="M30" s="21"/>
      <c r="N30" s="65">
        <f t="shared" si="2"/>
        <v>0</v>
      </c>
      <c r="O30" s="67"/>
      <c r="P30" s="30"/>
      <c r="Q30" s="79" t="str">
        <f t="shared" si="3"/>
        <v/>
      </c>
      <c r="T30" s="76"/>
    </row>
    <row r="31" spans="1:20" s="80" customFormat="1" ht="15" customHeight="1" x14ac:dyDescent="0.25">
      <c r="A31" s="27"/>
      <c r="B31" s="2" t="str">
        <f t="shared" si="0"/>
        <v/>
      </c>
      <c r="C31" s="28"/>
      <c r="D31" s="29"/>
      <c r="E31" s="30"/>
      <c r="F31" s="7">
        <f>+E31-D31</f>
        <v>0</v>
      </c>
      <c r="G31" s="31" t="s">
        <v>85</v>
      </c>
      <c r="H31" s="4"/>
      <c r="I31" s="30"/>
      <c r="J31" s="30"/>
      <c r="K31" s="30"/>
      <c r="L31" s="30"/>
      <c r="M31" s="21"/>
      <c r="N31" s="65">
        <f t="shared" si="2"/>
        <v>0</v>
      </c>
      <c r="O31" s="67"/>
      <c r="P31" s="30"/>
      <c r="Q31" s="79" t="str">
        <f t="shared" si="3"/>
        <v/>
      </c>
      <c r="T31" s="76"/>
    </row>
    <row r="32" spans="1:20" s="80" customFormat="1" ht="15" customHeight="1" x14ac:dyDescent="0.25">
      <c r="A32" s="27"/>
      <c r="B32" s="2" t="str">
        <f t="shared" ref="B32" si="4">IF(ISBLANK(A32),"",TEXT(A32,"jjjj"))</f>
        <v/>
      </c>
      <c r="C32" s="28"/>
      <c r="D32" s="29"/>
      <c r="E32" s="30"/>
      <c r="F32" s="7">
        <f>+E32-D32</f>
        <v>0</v>
      </c>
      <c r="G32" s="31" t="s">
        <v>85</v>
      </c>
      <c r="H32" s="4"/>
      <c r="I32" s="30"/>
      <c r="J32" s="30"/>
      <c r="K32" s="30"/>
      <c r="L32" s="30"/>
      <c r="M32" s="21"/>
      <c r="N32" s="65">
        <f t="shared" si="2"/>
        <v>0</v>
      </c>
      <c r="O32" s="66"/>
      <c r="P32" s="30"/>
      <c r="Q32" s="79" t="str">
        <f t="shared" si="3"/>
        <v/>
      </c>
      <c r="T32" s="76"/>
    </row>
    <row r="33" spans="1:20" s="80" customFormat="1" ht="15" customHeight="1" x14ac:dyDescent="0.25">
      <c r="A33" s="27"/>
      <c r="B33" s="2" t="str">
        <f t="shared" si="0"/>
        <v/>
      </c>
      <c r="C33" s="28"/>
      <c r="D33" s="29"/>
      <c r="E33" s="30"/>
      <c r="F33" s="7">
        <f t="shared" ref="F33:F96" si="5">+E33-D33</f>
        <v>0</v>
      </c>
      <c r="G33" s="31" t="s">
        <v>85</v>
      </c>
      <c r="H33" s="4"/>
      <c r="I33" s="30"/>
      <c r="J33" s="30"/>
      <c r="K33" s="30"/>
      <c r="L33" s="30"/>
      <c r="M33" s="21"/>
      <c r="N33" s="65">
        <f t="shared" si="2"/>
        <v>0</v>
      </c>
      <c r="O33" s="66"/>
      <c r="P33" s="30"/>
      <c r="Q33" s="79" t="str">
        <f t="shared" si="3"/>
        <v/>
      </c>
      <c r="T33" s="76"/>
    </row>
    <row r="34" spans="1:20" s="80" customFormat="1" ht="15" customHeight="1" x14ac:dyDescent="0.25">
      <c r="A34" s="27"/>
      <c r="B34" s="2" t="str">
        <f t="shared" si="0"/>
        <v/>
      </c>
      <c r="C34" s="28"/>
      <c r="D34" s="29"/>
      <c r="E34" s="30"/>
      <c r="F34" s="7">
        <f t="shared" si="5"/>
        <v>0</v>
      </c>
      <c r="G34" s="31" t="s">
        <v>85</v>
      </c>
      <c r="H34" s="4"/>
      <c r="I34" s="30"/>
      <c r="J34" s="30"/>
      <c r="K34" s="30"/>
      <c r="L34" s="30"/>
      <c r="M34" s="21"/>
      <c r="N34" s="65">
        <f t="shared" si="2"/>
        <v>0</v>
      </c>
      <c r="O34" s="66"/>
      <c r="P34" s="30"/>
      <c r="Q34" s="79" t="str">
        <f t="shared" si="3"/>
        <v/>
      </c>
      <c r="T34" s="76"/>
    </row>
    <row r="35" spans="1:20" s="80" customFormat="1" ht="15" customHeight="1" x14ac:dyDescent="0.25">
      <c r="A35" s="27"/>
      <c r="B35" s="2" t="str">
        <f t="shared" si="0"/>
        <v/>
      </c>
      <c r="C35" s="28"/>
      <c r="D35" s="29"/>
      <c r="E35" s="30"/>
      <c r="F35" s="7">
        <f t="shared" si="5"/>
        <v>0</v>
      </c>
      <c r="G35" s="31" t="s">
        <v>85</v>
      </c>
      <c r="H35" s="4"/>
      <c r="I35" s="30"/>
      <c r="J35" s="30"/>
      <c r="K35" s="30"/>
      <c r="L35" s="30"/>
      <c r="M35" s="21"/>
      <c r="N35" s="65">
        <f t="shared" si="2"/>
        <v>0</v>
      </c>
      <c r="O35" s="66"/>
      <c r="P35" s="30"/>
      <c r="Q35" s="79" t="str">
        <f t="shared" si="3"/>
        <v/>
      </c>
      <c r="T35" s="76"/>
    </row>
    <row r="36" spans="1:20" s="80" customFormat="1" ht="15" customHeight="1" x14ac:dyDescent="0.25">
      <c r="A36" s="27"/>
      <c r="B36" s="2" t="str">
        <f t="shared" si="0"/>
        <v/>
      </c>
      <c r="C36" s="28"/>
      <c r="D36" s="29"/>
      <c r="E36" s="30"/>
      <c r="F36" s="7">
        <f t="shared" si="5"/>
        <v>0</v>
      </c>
      <c r="G36" s="31" t="s">
        <v>85</v>
      </c>
      <c r="H36" s="4"/>
      <c r="I36" s="30"/>
      <c r="J36" s="30"/>
      <c r="K36" s="30"/>
      <c r="L36" s="30"/>
      <c r="M36" s="21"/>
      <c r="N36" s="65">
        <f t="shared" si="2"/>
        <v>0</v>
      </c>
      <c r="O36" s="66"/>
      <c r="P36" s="30"/>
      <c r="Q36" s="79" t="str">
        <f t="shared" si="3"/>
        <v/>
      </c>
      <c r="T36" s="76"/>
    </row>
    <row r="37" spans="1:20" s="80" customFormat="1" ht="15" customHeight="1" x14ac:dyDescent="0.25">
      <c r="A37" s="27"/>
      <c r="B37" s="2" t="str">
        <f t="shared" si="0"/>
        <v/>
      </c>
      <c r="C37" s="28"/>
      <c r="D37" s="29"/>
      <c r="E37" s="30"/>
      <c r="F37" s="7">
        <f t="shared" si="5"/>
        <v>0</v>
      </c>
      <c r="G37" s="31" t="s">
        <v>85</v>
      </c>
      <c r="H37" s="4"/>
      <c r="I37" s="30"/>
      <c r="J37" s="30"/>
      <c r="K37" s="30"/>
      <c r="L37" s="30"/>
      <c r="M37" s="21"/>
      <c r="N37" s="65">
        <f t="shared" si="2"/>
        <v>0</v>
      </c>
      <c r="O37" s="66"/>
      <c r="P37" s="30"/>
      <c r="Q37" s="79" t="str">
        <f t="shared" si="3"/>
        <v/>
      </c>
      <c r="T37" s="76"/>
    </row>
    <row r="38" spans="1:20" s="80" customFormat="1" ht="15" customHeight="1" x14ac:dyDescent="0.25">
      <c r="A38" s="27"/>
      <c r="B38" s="2" t="str">
        <f t="shared" si="0"/>
        <v/>
      </c>
      <c r="C38" s="28"/>
      <c r="D38" s="29"/>
      <c r="E38" s="30"/>
      <c r="F38" s="7">
        <f t="shared" si="5"/>
        <v>0</v>
      </c>
      <c r="G38" s="31" t="s">
        <v>85</v>
      </c>
      <c r="H38" s="4"/>
      <c r="I38" s="30"/>
      <c r="J38" s="30"/>
      <c r="K38" s="30"/>
      <c r="L38" s="30"/>
      <c r="M38" s="21"/>
      <c r="N38" s="65">
        <f t="shared" si="2"/>
        <v>0</v>
      </c>
      <c r="O38" s="66"/>
      <c r="P38" s="30"/>
      <c r="Q38" s="79" t="str">
        <f t="shared" si="3"/>
        <v/>
      </c>
      <c r="T38" s="76"/>
    </row>
    <row r="39" spans="1:20" s="80" customFormat="1" ht="15" customHeight="1" x14ac:dyDescent="0.25">
      <c r="A39" s="27"/>
      <c r="B39" s="2" t="str">
        <f t="shared" si="0"/>
        <v/>
      </c>
      <c r="C39" s="28"/>
      <c r="D39" s="29"/>
      <c r="E39" s="30"/>
      <c r="F39" s="7">
        <f t="shared" si="5"/>
        <v>0</v>
      </c>
      <c r="G39" s="31" t="s">
        <v>85</v>
      </c>
      <c r="H39" s="4"/>
      <c r="I39" s="30"/>
      <c r="J39" s="30"/>
      <c r="K39" s="30"/>
      <c r="L39" s="30"/>
      <c r="M39" s="21"/>
      <c r="N39" s="65">
        <f t="shared" si="2"/>
        <v>0</v>
      </c>
      <c r="O39" s="66"/>
      <c r="P39" s="30"/>
      <c r="Q39" s="79" t="str">
        <f t="shared" si="3"/>
        <v/>
      </c>
      <c r="T39" s="76"/>
    </row>
    <row r="40" spans="1:20" s="80" customFormat="1" ht="15" customHeight="1" x14ac:dyDescent="0.25">
      <c r="A40" s="27"/>
      <c r="B40" s="2" t="str">
        <f t="shared" si="0"/>
        <v/>
      </c>
      <c r="C40" s="28"/>
      <c r="D40" s="29"/>
      <c r="E40" s="30"/>
      <c r="F40" s="7">
        <f t="shared" si="5"/>
        <v>0</v>
      </c>
      <c r="G40" s="31" t="s">
        <v>85</v>
      </c>
      <c r="H40" s="4"/>
      <c r="I40" s="30"/>
      <c r="J40" s="30"/>
      <c r="K40" s="30"/>
      <c r="L40" s="30"/>
      <c r="M40" s="21"/>
      <c r="N40" s="65">
        <f t="shared" si="2"/>
        <v>0</v>
      </c>
      <c r="O40" s="66"/>
      <c r="P40" s="30"/>
      <c r="Q40" s="79" t="str">
        <f t="shared" si="3"/>
        <v/>
      </c>
      <c r="T40" s="76"/>
    </row>
    <row r="41" spans="1:20" s="80" customFormat="1" ht="15" customHeight="1" x14ac:dyDescent="0.25">
      <c r="A41" s="27"/>
      <c r="B41" s="2" t="str">
        <f t="shared" si="0"/>
        <v/>
      </c>
      <c r="C41" s="28"/>
      <c r="D41" s="29"/>
      <c r="E41" s="30"/>
      <c r="F41" s="7">
        <f t="shared" si="5"/>
        <v>0</v>
      </c>
      <c r="G41" s="31" t="s">
        <v>85</v>
      </c>
      <c r="H41" s="4"/>
      <c r="I41" s="30"/>
      <c r="J41" s="30"/>
      <c r="K41" s="30"/>
      <c r="L41" s="30"/>
      <c r="M41" s="21"/>
      <c r="N41" s="65">
        <f t="shared" si="2"/>
        <v>0</v>
      </c>
      <c r="O41" s="66"/>
      <c r="P41" s="30"/>
      <c r="Q41" s="79" t="str">
        <f t="shared" si="3"/>
        <v/>
      </c>
      <c r="T41" s="76"/>
    </row>
    <row r="42" spans="1:20" s="80" customFormat="1" ht="15" customHeight="1" x14ac:dyDescent="0.25">
      <c r="A42" s="27"/>
      <c r="B42" s="2" t="str">
        <f t="shared" si="0"/>
        <v/>
      </c>
      <c r="C42" s="28"/>
      <c r="D42" s="29"/>
      <c r="E42" s="30"/>
      <c r="F42" s="7">
        <f t="shared" si="5"/>
        <v>0</v>
      </c>
      <c r="G42" s="31" t="s">
        <v>85</v>
      </c>
      <c r="H42" s="4"/>
      <c r="I42" s="30"/>
      <c r="J42" s="30"/>
      <c r="K42" s="30"/>
      <c r="L42" s="30"/>
      <c r="M42" s="21"/>
      <c r="N42" s="65">
        <f t="shared" si="2"/>
        <v>0</v>
      </c>
      <c r="O42" s="66"/>
      <c r="P42" s="30"/>
      <c r="Q42" s="79" t="str">
        <f t="shared" si="3"/>
        <v/>
      </c>
      <c r="T42" s="76"/>
    </row>
    <row r="43" spans="1:20" s="80" customFormat="1" ht="15" customHeight="1" x14ac:dyDescent="0.25">
      <c r="A43" s="27"/>
      <c r="B43" s="2" t="str">
        <f t="shared" si="0"/>
        <v/>
      </c>
      <c r="C43" s="28"/>
      <c r="D43" s="29"/>
      <c r="E43" s="30"/>
      <c r="F43" s="7">
        <f t="shared" si="5"/>
        <v>0</v>
      </c>
      <c r="G43" s="31" t="s">
        <v>85</v>
      </c>
      <c r="H43" s="4"/>
      <c r="I43" s="30"/>
      <c r="J43" s="30"/>
      <c r="K43" s="30"/>
      <c r="L43" s="30"/>
      <c r="M43" s="21"/>
      <c r="N43" s="65">
        <f t="shared" si="2"/>
        <v>0</v>
      </c>
      <c r="O43" s="66"/>
      <c r="P43" s="30"/>
      <c r="Q43" s="79" t="str">
        <f t="shared" si="3"/>
        <v/>
      </c>
      <c r="T43" s="76"/>
    </row>
    <row r="44" spans="1:20" s="80" customFormat="1" ht="15" customHeight="1" x14ac:dyDescent="0.25">
      <c r="A44" s="27"/>
      <c r="B44" s="2" t="str">
        <f t="shared" si="0"/>
        <v/>
      </c>
      <c r="C44" s="28"/>
      <c r="D44" s="29"/>
      <c r="E44" s="30"/>
      <c r="F44" s="7">
        <f t="shared" si="5"/>
        <v>0</v>
      </c>
      <c r="G44" s="31" t="s">
        <v>85</v>
      </c>
      <c r="H44" s="4"/>
      <c r="I44" s="30"/>
      <c r="J44" s="30"/>
      <c r="K44" s="30"/>
      <c r="L44" s="30"/>
      <c r="M44" s="21"/>
      <c r="N44" s="65">
        <f t="shared" si="2"/>
        <v>0</v>
      </c>
      <c r="O44" s="66"/>
      <c r="P44" s="30"/>
      <c r="Q44" s="79" t="str">
        <f t="shared" si="3"/>
        <v/>
      </c>
      <c r="T44" s="76"/>
    </row>
    <row r="45" spans="1:20" s="80" customFormat="1" ht="15" customHeight="1" x14ac:dyDescent="0.25">
      <c r="A45" s="27"/>
      <c r="B45" s="2" t="str">
        <f t="shared" si="0"/>
        <v/>
      </c>
      <c r="C45" s="28"/>
      <c r="D45" s="29"/>
      <c r="E45" s="30"/>
      <c r="F45" s="7">
        <f t="shared" si="5"/>
        <v>0</v>
      </c>
      <c r="G45" s="31" t="s">
        <v>85</v>
      </c>
      <c r="H45" s="4"/>
      <c r="I45" s="30"/>
      <c r="J45" s="30"/>
      <c r="K45" s="30"/>
      <c r="L45" s="30"/>
      <c r="M45" s="21"/>
      <c r="N45" s="65">
        <f t="shared" si="2"/>
        <v>0</v>
      </c>
      <c r="O45" s="66"/>
      <c r="P45" s="30"/>
      <c r="Q45" s="79" t="str">
        <f t="shared" si="3"/>
        <v/>
      </c>
      <c r="T45" s="76"/>
    </row>
    <row r="46" spans="1:20" s="80" customFormat="1" ht="15" customHeight="1" x14ac:dyDescent="0.25">
      <c r="A46" s="27"/>
      <c r="B46" s="2" t="str">
        <f t="shared" si="0"/>
        <v/>
      </c>
      <c r="C46" s="28"/>
      <c r="D46" s="29"/>
      <c r="E46" s="30"/>
      <c r="F46" s="7">
        <f t="shared" si="5"/>
        <v>0</v>
      </c>
      <c r="G46" s="31" t="s">
        <v>85</v>
      </c>
      <c r="H46" s="4"/>
      <c r="I46" s="30"/>
      <c r="J46" s="30"/>
      <c r="K46" s="30"/>
      <c r="L46" s="30"/>
      <c r="M46" s="21"/>
      <c r="N46" s="65">
        <f t="shared" si="2"/>
        <v>0</v>
      </c>
      <c r="O46" s="66"/>
      <c r="P46" s="30"/>
      <c r="Q46" s="79" t="str">
        <f t="shared" si="3"/>
        <v/>
      </c>
      <c r="T46" s="76"/>
    </row>
    <row r="47" spans="1:20" s="80" customFormat="1" ht="15" customHeight="1" x14ac:dyDescent="0.25">
      <c r="A47" s="27"/>
      <c r="B47" s="2" t="str">
        <f t="shared" si="0"/>
        <v/>
      </c>
      <c r="C47" s="28"/>
      <c r="D47" s="29"/>
      <c r="E47" s="30"/>
      <c r="F47" s="7">
        <f t="shared" si="5"/>
        <v>0</v>
      </c>
      <c r="G47" s="31" t="s">
        <v>85</v>
      </c>
      <c r="H47" s="4"/>
      <c r="I47" s="30"/>
      <c r="J47" s="30"/>
      <c r="K47" s="30"/>
      <c r="L47" s="30"/>
      <c r="M47" s="21"/>
      <c r="N47" s="65">
        <f t="shared" si="2"/>
        <v>0</v>
      </c>
      <c r="O47" s="66"/>
      <c r="P47" s="30"/>
      <c r="Q47" s="79" t="str">
        <f t="shared" si="3"/>
        <v/>
      </c>
      <c r="T47" s="76"/>
    </row>
    <row r="48" spans="1:20" s="80" customFormat="1" ht="15" customHeight="1" x14ac:dyDescent="0.25">
      <c r="A48" s="27"/>
      <c r="B48" s="2" t="str">
        <f t="shared" si="0"/>
        <v/>
      </c>
      <c r="C48" s="28"/>
      <c r="D48" s="29"/>
      <c r="E48" s="30"/>
      <c r="F48" s="7">
        <f t="shared" si="5"/>
        <v>0</v>
      </c>
      <c r="G48" s="31" t="s">
        <v>85</v>
      </c>
      <c r="H48" s="4"/>
      <c r="I48" s="30"/>
      <c r="J48" s="30"/>
      <c r="K48" s="30"/>
      <c r="L48" s="30"/>
      <c r="M48" s="21"/>
      <c r="N48" s="65">
        <f t="shared" si="2"/>
        <v>0</v>
      </c>
      <c r="O48" s="66"/>
      <c r="P48" s="30"/>
      <c r="Q48" s="79" t="str">
        <f t="shared" si="3"/>
        <v/>
      </c>
      <c r="T48" s="76"/>
    </row>
    <row r="49" spans="1:20" s="80" customFormat="1" ht="15" customHeight="1" x14ac:dyDescent="0.25">
      <c r="A49" s="27"/>
      <c r="B49" s="2" t="str">
        <f t="shared" si="0"/>
        <v/>
      </c>
      <c r="C49" s="28"/>
      <c r="D49" s="29"/>
      <c r="E49" s="30"/>
      <c r="F49" s="7">
        <f t="shared" si="5"/>
        <v>0</v>
      </c>
      <c r="G49" s="31" t="s">
        <v>85</v>
      </c>
      <c r="H49" s="4"/>
      <c r="I49" s="30"/>
      <c r="J49" s="30"/>
      <c r="K49" s="30"/>
      <c r="L49" s="30"/>
      <c r="M49" s="21"/>
      <c r="N49" s="65">
        <f t="shared" si="2"/>
        <v>0</v>
      </c>
      <c r="O49" s="66"/>
      <c r="P49" s="30"/>
      <c r="Q49" s="79" t="str">
        <f t="shared" si="3"/>
        <v/>
      </c>
      <c r="T49" s="76"/>
    </row>
    <row r="50" spans="1:20" s="80" customFormat="1" ht="15" customHeight="1" x14ac:dyDescent="0.25">
      <c r="A50" s="27"/>
      <c r="B50" s="2" t="str">
        <f t="shared" si="0"/>
        <v/>
      </c>
      <c r="C50" s="28"/>
      <c r="D50" s="29"/>
      <c r="E50" s="30"/>
      <c r="F50" s="7">
        <f t="shared" si="5"/>
        <v>0</v>
      </c>
      <c r="G50" s="31" t="s">
        <v>85</v>
      </c>
      <c r="H50" s="4"/>
      <c r="I50" s="30"/>
      <c r="J50" s="30"/>
      <c r="K50" s="30"/>
      <c r="L50" s="30"/>
      <c r="M50" s="21"/>
      <c r="N50" s="65">
        <f t="shared" si="2"/>
        <v>0</v>
      </c>
      <c r="O50" s="66"/>
      <c r="P50" s="30"/>
      <c r="Q50" s="79" t="str">
        <f t="shared" si="3"/>
        <v/>
      </c>
      <c r="T50" s="76"/>
    </row>
    <row r="51" spans="1:20" s="80" customFormat="1" ht="15" customHeight="1" x14ac:dyDescent="0.25">
      <c r="A51" s="27"/>
      <c r="B51" s="2" t="str">
        <f t="shared" si="0"/>
        <v/>
      </c>
      <c r="C51" s="28"/>
      <c r="D51" s="29"/>
      <c r="E51" s="30"/>
      <c r="F51" s="7">
        <f t="shared" si="5"/>
        <v>0</v>
      </c>
      <c r="G51" s="31" t="s">
        <v>85</v>
      </c>
      <c r="H51" s="4"/>
      <c r="I51" s="30"/>
      <c r="J51" s="30"/>
      <c r="K51" s="30"/>
      <c r="L51" s="30"/>
      <c r="M51" s="21"/>
      <c r="N51" s="65">
        <f t="shared" si="2"/>
        <v>0</v>
      </c>
      <c r="O51" s="66"/>
      <c r="P51" s="30"/>
      <c r="Q51" s="79" t="str">
        <f t="shared" si="3"/>
        <v/>
      </c>
      <c r="T51" s="76"/>
    </row>
    <row r="52" spans="1:20" s="80" customFormat="1" ht="15" customHeight="1" x14ac:dyDescent="0.25">
      <c r="A52" s="27"/>
      <c r="B52" s="2" t="str">
        <f t="shared" si="0"/>
        <v/>
      </c>
      <c r="C52" s="28"/>
      <c r="D52" s="29"/>
      <c r="E52" s="30"/>
      <c r="F52" s="7">
        <f t="shared" si="5"/>
        <v>0</v>
      </c>
      <c r="G52" s="31" t="s">
        <v>85</v>
      </c>
      <c r="H52" s="4"/>
      <c r="I52" s="30"/>
      <c r="J52" s="30"/>
      <c r="K52" s="30"/>
      <c r="L52" s="30"/>
      <c r="M52" s="21"/>
      <c r="N52" s="65">
        <f t="shared" si="2"/>
        <v>0</v>
      </c>
      <c r="O52" s="66"/>
      <c r="P52" s="30"/>
      <c r="Q52" s="79" t="str">
        <f t="shared" si="3"/>
        <v/>
      </c>
      <c r="T52" s="76"/>
    </row>
    <row r="53" spans="1:20" s="80" customFormat="1" ht="15" customHeight="1" x14ac:dyDescent="0.25">
      <c r="A53" s="27"/>
      <c r="B53" s="2" t="str">
        <f t="shared" si="0"/>
        <v/>
      </c>
      <c r="C53" s="28"/>
      <c r="D53" s="29"/>
      <c r="E53" s="30"/>
      <c r="F53" s="7">
        <f t="shared" si="5"/>
        <v>0</v>
      </c>
      <c r="G53" s="31" t="s">
        <v>85</v>
      </c>
      <c r="H53" s="4"/>
      <c r="I53" s="30"/>
      <c r="J53" s="30"/>
      <c r="K53" s="30"/>
      <c r="L53" s="30"/>
      <c r="M53" s="21"/>
      <c r="N53" s="65">
        <f t="shared" si="2"/>
        <v>0</v>
      </c>
      <c r="O53" s="66"/>
      <c r="P53" s="30"/>
      <c r="Q53" s="79" t="str">
        <f t="shared" si="3"/>
        <v/>
      </c>
      <c r="T53" s="76"/>
    </row>
    <row r="54" spans="1:20" s="80" customFormat="1" ht="15" customHeight="1" x14ac:dyDescent="0.25">
      <c r="A54" s="27"/>
      <c r="B54" s="2" t="str">
        <f t="shared" si="0"/>
        <v/>
      </c>
      <c r="C54" s="28"/>
      <c r="D54" s="29"/>
      <c r="E54" s="30"/>
      <c r="F54" s="7">
        <f t="shared" si="5"/>
        <v>0</v>
      </c>
      <c r="G54" s="31" t="s">
        <v>85</v>
      </c>
      <c r="H54" s="4"/>
      <c r="I54" s="30"/>
      <c r="J54" s="30"/>
      <c r="K54" s="30"/>
      <c r="L54" s="30"/>
      <c r="M54" s="21"/>
      <c r="N54" s="65">
        <f t="shared" si="2"/>
        <v>0</v>
      </c>
      <c r="O54" s="66"/>
      <c r="P54" s="30"/>
      <c r="Q54" s="79" t="str">
        <f t="shared" si="3"/>
        <v/>
      </c>
      <c r="T54" s="76"/>
    </row>
    <row r="55" spans="1:20" s="80" customFormat="1" ht="15" customHeight="1" x14ac:dyDescent="0.25">
      <c r="A55" s="27"/>
      <c r="B55" s="2" t="str">
        <f t="shared" si="0"/>
        <v/>
      </c>
      <c r="C55" s="28"/>
      <c r="D55" s="29"/>
      <c r="E55" s="30"/>
      <c r="F55" s="7">
        <f t="shared" si="5"/>
        <v>0</v>
      </c>
      <c r="G55" s="31" t="s">
        <v>85</v>
      </c>
      <c r="H55" s="4"/>
      <c r="I55" s="30"/>
      <c r="J55" s="30"/>
      <c r="K55" s="30"/>
      <c r="L55" s="30"/>
      <c r="M55" s="21"/>
      <c r="N55" s="65">
        <f t="shared" si="2"/>
        <v>0</v>
      </c>
      <c r="O55" s="66"/>
      <c r="P55" s="30"/>
      <c r="Q55" s="79" t="str">
        <f t="shared" si="3"/>
        <v/>
      </c>
      <c r="T55" s="76"/>
    </row>
    <row r="56" spans="1:20" s="80" customFormat="1" ht="15" customHeight="1" x14ac:dyDescent="0.25">
      <c r="A56" s="27"/>
      <c r="B56" s="2" t="str">
        <f t="shared" si="0"/>
        <v/>
      </c>
      <c r="C56" s="28"/>
      <c r="D56" s="29"/>
      <c r="E56" s="30"/>
      <c r="F56" s="7">
        <f t="shared" si="5"/>
        <v>0</v>
      </c>
      <c r="G56" s="31" t="s">
        <v>85</v>
      </c>
      <c r="H56" s="4"/>
      <c r="I56" s="30"/>
      <c r="J56" s="30"/>
      <c r="K56" s="30"/>
      <c r="L56" s="30"/>
      <c r="M56" s="21"/>
      <c r="N56" s="65">
        <f t="shared" si="2"/>
        <v>0</v>
      </c>
      <c r="O56" s="66"/>
      <c r="P56" s="30"/>
      <c r="Q56" s="79" t="str">
        <f t="shared" si="3"/>
        <v/>
      </c>
      <c r="T56" s="76"/>
    </row>
    <row r="57" spans="1:20" s="80" customFormat="1" ht="15" customHeight="1" x14ac:dyDescent="0.25">
      <c r="A57" s="27"/>
      <c r="B57" s="2" t="str">
        <f t="shared" si="0"/>
        <v/>
      </c>
      <c r="C57" s="28"/>
      <c r="D57" s="29"/>
      <c r="E57" s="30"/>
      <c r="F57" s="7">
        <f t="shared" si="5"/>
        <v>0</v>
      </c>
      <c r="G57" s="31" t="s">
        <v>85</v>
      </c>
      <c r="H57" s="4"/>
      <c r="I57" s="30"/>
      <c r="J57" s="30"/>
      <c r="K57" s="30"/>
      <c r="L57" s="30"/>
      <c r="M57" s="21"/>
      <c r="N57" s="65">
        <f t="shared" si="2"/>
        <v>0</v>
      </c>
      <c r="O57" s="66"/>
      <c r="P57" s="30"/>
      <c r="Q57" s="79" t="str">
        <f t="shared" si="3"/>
        <v/>
      </c>
      <c r="T57" s="76"/>
    </row>
    <row r="58" spans="1:20" s="80" customFormat="1" ht="15" customHeight="1" x14ac:dyDescent="0.25">
      <c r="A58" s="27"/>
      <c r="B58" s="2" t="str">
        <f t="shared" si="0"/>
        <v/>
      </c>
      <c r="C58" s="28"/>
      <c r="D58" s="29"/>
      <c r="E58" s="30"/>
      <c r="F58" s="7">
        <f t="shared" si="5"/>
        <v>0</v>
      </c>
      <c r="G58" s="31" t="s">
        <v>85</v>
      </c>
      <c r="H58" s="4"/>
      <c r="I58" s="30"/>
      <c r="J58" s="30"/>
      <c r="K58" s="30"/>
      <c r="L58" s="30"/>
      <c r="M58" s="21"/>
      <c r="N58" s="65">
        <f t="shared" si="2"/>
        <v>0</v>
      </c>
      <c r="O58" s="66"/>
      <c r="P58" s="30"/>
      <c r="Q58" s="79" t="str">
        <f t="shared" si="3"/>
        <v/>
      </c>
      <c r="T58" s="76"/>
    </row>
    <row r="59" spans="1:20" s="80" customFormat="1" ht="15" customHeight="1" x14ac:dyDescent="0.25">
      <c r="A59" s="27"/>
      <c r="B59" s="2" t="str">
        <f t="shared" si="0"/>
        <v/>
      </c>
      <c r="C59" s="28"/>
      <c r="D59" s="29"/>
      <c r="E59" s="30"/>
      <c r="F59" s="7">
        <f t="shared" si="5"/>
        <v>0</v>
      </c>
      <c r="G59" s="31" t="s">
        <v>85</v>
      </c>
      <c r="H59" s="4"/>
      <c r="I59" s="30"/>
      <c r="J59" s="30"/>
      <c r="K59" s="30"/>
      <c r="L59" s="30"/>
      <c r="M59" s="21"/>
      <c r="N59" s="65">
        <f t="shared" si="2"/>
        <v>0</v>
      </c>
      <c r="O59" s="66"/>
      <c r="P59" s="30"/>
      <c r="Q59" s="79" t="str">
        <f t="shared" si="3"/>
        <v/>
      </c>
      <c r="T59" s="76"/>
    </row>
    <row r="60" spans="1:20" s="80" customFormat="1" ht="15" customHeight="1" x14ac:dyDescent="0.25">
      <c r="A60" s="27"/>
      <c r="B60" s="2" t="str">
        <f t="shared" si="0"/>
        <v/>
      </c>
      <c r="C60" s="28"/>
      <c r="D60" s="29"/>
      <c r="E60" s="30"/>
      <c r="F60" s="7">
        <f t="shared" si="5"/>
        <v>0</v>
      </c>
      <c r="G60" s="31" t="s">
        <v>85</v>
      </c>
      <c r="H60" s="4"/>
      <c r="I60" s="30"/>
      <c r="J60" s="30"/>
      <c r="K60" s="30"/>
      <c r="L60" s="30"/>
      <c r="M60" s="21"/>
      <c r="N60" s="65">
        <f t="shared" si="2"/>
        <v>0</v>
      </c>
      <c r="O60" s="66"/>
      <c r="P60" s="30"/>
      <c r="Q60" s="79" t="str">
        <f t="shared" si="3"/>
        <v/>
      </c>
      <c r="T60" s="76"/>
    </row>
    <row r="61" spans="1:20" s="80" customFormat="1" ht="15" customHeight="1" x14ac:dyDescent="0.25">
      <c r="A61" s="27"/>
      <c r="B61" s="2" t="str">
        <f t="shared" si="0"/>
        <v/>
      </c>
      <c r="C61" s="28"/>
      <c r="D61" s="29"/>
      <c r="E61" s="30"/>
      <c r="F61" s="7">
        <f t="shared" si="5"/>
        <v>0</v>
      </c>
      <c r="G61" s="31" t="s">
        <v>85</v>
      </c>
      <c r="H61" s="4"/>
      <c r="I61" s="30"/>
      <c r="J61" s="30"/>
      <c r="K61" s="30"/>
      <c r="L61" s="30"/>
      <c r="M61" s="21"/>
      <c r="N61" s="65">
        <f t="shared" si="2"/>
        <v>0</v>
      </c>
      <c r="O61" s="66"/>
      <c r="P61" s="30"/>
      <c r="Q61" s="79" t="str">
        <f t="shared" si="3"/>
        <v/>
      </c>
      <c r="T61" s="76"/>
    </row>
    <row r="62" spans="1:20" s="80" customFormat="1" ht="15" customHeight="1" x14ac:dyDescent="0.25">
      <c r="A62" s="27"/>
      <c r="B62" s="2" t="str">
        <f t="shared" si="0"/>
        <v/>
      </c>
      <c r="C62" s="28"/>
      <c r="D62" s="29"/>
      <c r="E62" s="30"/>
      <c r="F62" s="7">
        <f t="shared" si="5"/>
        <v>0</v>
      </c>
      <c r="G62" s="31" t="s">
        <v>85</v>
      </c>
      <c r="H62" s="4"/>
      <c r="I62" s="30"/>
      <c r="J62" s="30"/>
      <c r="K62" s="30"/>
      <c r="L62" s="30"/>
      <c r="M62" s="21"/>
      <c r="N62" s="65">
        <f t="shared" si="2"/>
        <v>0</v>
      </c>
      <c r="O62" s="66"/>
      <c r="P62" s="30"/>
      <c r="Q62" s="79" t="str">
        <f t="shared" si="3"/>
        <v/>
      </c>
      <c r="T62" s="76"/>
    </row>
    <row r="63" spans="1:20" s="80" customFormat="1" ht="15" customHeight="1" x14ac:dyDescent="0.25">
      <c r="A63" s="27"/>
      <c r="B63" s="2" t="str">
        <f t="shared" si="0"/>
        <v/>
      </c>
      <c r="C63" s="28"/>
      <c r="D63" s="29"/>
      <c r="E63" s="30"/>
      <c r="F63" s="7">
        <f t="shared" si="5"/>
        <v>0</v>
      </c>
      <c r="G63" s="31" t="s">
        <v>85</v>
      </c>
      <c r="H63" s="4"/>
      <c r="I63" s="30"/>
      <c r="J63" s="30"/>
      <c r="K63" s="30"/>
      <c r="L63" s="30"/>
      <c r="M63" s="21"/>
      <c r="N63" s="65">
        <f t="shared" si="2"/>
        <v>0</v>
      </c>
      <c r="O63" s="66"/>
      <c r="P63" s="30"/>
      <c r="Q63" s="79" t="str">
        <f t="shared" si="3"/>
        <v/>
      </c>
      <c r="T63" s="76"/>
    </row>
    <row r="64" spans="1:20" s="80" customFormat="1" ht="15" customHeight="1" x14ac:dyDescent="0.25">
      <c r="A64" s="27"/>
      <c r="B64" s="2" t="str">
        <f t="shared" si="0"/>
        <v/>
      </c>
      <c r="C64" s="28"/>
      <c r="D64" s="29"/>
      <c r="E64" s="30"/>
      <c r="F64" s="7">
        <f t="shared" si="5"/>
        <v>0</v>
      </c>
      <c r="G64" s="31" t="s">
        <v>85</v>
      </c>
      <c r="H64" s="4"/>
      <c r="I64" s="30"/>
      <c r="J64" s="30"/>
      <c r="K64" s="30"/>
      <c r="L64" s="30"/>
      <c r="M64" s="21"/>
      <c r="N64" s="65">
        <f t="shared" si="2"/>
        <v>0</v>
      </c>
      <c r="O64" s="66"/>
      <c r="P64" s="30"/>
      <c r="Q64" s="79" t="str">
        <f t="shared" si="3"/>
        <v/>
      </c>
      <c r="T64" s="76"/>
    </row>
    <row r="65" spans="1:20" s="80" customFormat="1" ht="15" customHeight="1" x14ac:dyDescent="0.25">
      <c r="A65" s="27"/>
      <c r="B65" s="2" t="str">
        <f t="shared" si="0"/>
        <v/>
      </c>
      <c r="C65" s="28"/>
      <c r="D65" s="29"/>
      <c r="E65" s="30"/>
      <c r="F65" s="7">
        <f t="shared" si="5"/>
        <v>0</v>
      </c>
      <c r="G65" s="31" t="s">
        <v>85</v>
      </c>
      <c r="H65" s="4"/>
      <c r="I65" s="30"/>
      <c r="J65" s="30"/>
      <c r="K65" s="30"/>
      <c r="L65" s="30"/>
      <c r="M65" s="21"/>
      <c r="N65" s="65">
        <f t="shared" si="2"/>
        <v>0</v>
      </c>
      <c r="O65" s="66"/>
      <c r="P65" s="30"/>
      <c r="Q65" s="79" t="str">
        <f t="shared" si="3"/>
        <v/>
      </c>
      <c r="T65" s="76"/>
    </row>
    <row r="66" spans="1:20" s="80" customFormat="1" ht="15" customHeight="1" x14ac:dyDescent="0.25">
      <c r="A66" s="27"/>
      <c r="B66" s="2" t="str">
        <f t="shared" si="0"/>
        <v/>
      </c>
      <c r="C66" s="28"/>
      <c r="D66" s="29"/>
      <c r="E66" s="30"/>
      <c r="F66" s="7">
        <f t="shared" si="5"/>
        <v>0</v>
      </c>
      <c r="G66" s="31" t="s">
        <v>85</v>
      </c>
      <c r="H66" s="4"/>
      <c r="I66" s="30"/>
      <c r="J66" s="30"/>
      <c r="K66" s="30"/>
      <c r="L66" s="30"/>
      <c r="M66" s="21"/>
      <c r="N66" s="65">
        <f t="shared" si="2"/>
        <v>0</v>
      </c>
      <c r="O66" s="66"/>
      <c r="P66" s="30"/>
      <c r="Q66" s="79" t="str">
        <f t="shared" si="3"/>
        <v/>
      </c>
      <c r="T66" s="76"/>
    </row>
    <row r="67" spans="1:20" s="80" customFormat="1" ht="15" customHeight="1" x14ac:dyDescent="0.25">
      <c r="A67" s="27"/>
      <c r="B67" s="2" t="str">
        <f t="shared" si="0"/>
        <v/>
      </c>
      <c r="C67" s="28"/>
      <c r="D67" s="29"/>
      <c r="E67" s="30"/>
      <c r="F67" s="7">
        <f t="shared" si="5"/>
        <v>0</v>
      </c>
      <c r="G67" s="31" t="s">
        <v>85</v>
      </c>
      <c r="H67" s="4"/>
      <c r="I67" s="30"/>
      <c r="J67" s="30"/>
      <c r="K67" s="30"/>
      <c r="L67" s="30"/>
      <c r="M67" s="21"/>
      <c r="N67" s="65">
        <f t="shared" si="2"/>
        <v>0</v>
      </c>
      <c r="O67" s="66"/>
      <c r="P67" s="30"/>
      <c r="Q67" s="79" t="str">
        <f t="shared" si="3"/>
        <v/>
      </c>
      <c r="T67" s="76"/>
    </row>
    <row r="68" spans="1:20" s="80" customFormat="1" ht="15" customHeight="1" x14ac:dyDescent="0.25">
      <c r="A68" s="27"/>
      <c r="B68" s="2" t="str">
        <f t="shared" si="0"/>
        <v/>
      </c>
      <c r="C68" s="28"/>
      <c r="D68" s="29"/>
      <c r="E68" s="30"/>
      <c r="F68" s="7">
        <f t="shared" si="5"/>
        <v>0</v>
      </c>
      <c r="G68" s="31" t="s">
        <v>85</v>
      </c>
      <c r="H68" s="4"/>
      <c r="I68" s="30"/>
      <c r="J68" s="30"/>
      <c r="K68" s="30"/>
      <c r="L68" s="30"/>
      <c r="M68" s="21"/>
      <c r="N68" s="65">
        <f t="shared" si="2"/>
        <v>0</v>
      </c>
      <c r="O68" s="66"/>
      <c r="P68" s="30"/>
      <c r="Q68" s="79" t="str">
        <f t="shared" si="3"/>
        <v/>
      </c>
      <c r="T68" s="76"/>
    </row>
    <row r="69" spans="1:20" s="80" customFormat="1" ht="15" customHeight="1" x14ac:dyDescent="0.25">
      <c r="A69" s="27"/>
      <c r="B69" s="2" t="str">
        <f t="shared" si="0"/>
        <v/>
      </c>
      <c r="C69" s="28"/>
      <c r="D69" s="29"/>
      <c r="E69" s="30"/>
      <c r="F69" s="7">
        <f t="shared" si="5"/>
        <v>0</v>
      </c>
      <c r="G69" s="31" t="s">
        <v>85</v>
      </c>
      <c r="H69" s="4"/>
      <c r="I69" s="30"/>
      <c r="J69" s="30"/>
      <c r="K69" s="30"/>
      <c r="L69" s="30"/>
      <c r="M69" s="21"/>
      <c r="N69" s="65">
        <f t="shared" si="2"/>
        <v>0</v>
      </c>
      <c r="O69" s="66"/>
      <c r="P69" s="30"/>
      <c r="Q69" s="79" t="str">
        <f t="shared" si="3"/>
        <v/>
      </c>
      <c r="T69" s="76"/>
    </row>
    <row r="70" spans="1:20" s="80" customFormat="1" ht="15" customHeight="1" x14ac:dyDescent="0.25">
      <c r="A70" s="27"/>
      <c r="B70" s="2" t="str">
        <f t="shared" si="0"/>
        <v/>
      </c>
      <c r="C70" s="28"/>
      <c r="D70" s="29"/>
      <c r="E70" s="30"/>
      <c r="F70" s="7">
        <f t="shared" si="5"/>
        <v>0</v>
      </c>
      <c r="G70" s="31" t="s">
        <v>85</v>
      </c>
      <c r="H70" s="4"/>
      <c r="I70" s="30"/>
      <c r="J70" s="30"/>
      <c r="K70" s="30"/>
      <c r="L70" s="30"/>
      <c r="M70" s="21"/>
      <c r="N70" s="65">
        <f t="shared" si="2"/>
        <v>0</v>
      </c>
      <c r="O70" s="66"/>
      <c r="P70" s="30"/>
      <c r="Q70" s="79" t="str">
        <f t="shared" si="3"/>
        <v/>
      </c>
      <c r="T70" s="76"/>
    </row>
    <row r="71" spans="1:20" s="80" customFormat="1" ht="15" customHeight="1" x14ac:dyDescent="0.25">
      <c r="A71" s="27"/>
      <c r="B71" s="2" t="str">
        <f t="shared" si="0"/>
        <v/>
      </c>
      <c r="C71" s="28"/>
      <c r="D71" s="29"/>
      <c r="E71" s="30"/>
      <c r="F71" s="7">
        <f t="shared" si="5"/>
        <v>0</v>
      </c>
      <c r="G71" s="31" t="s">
        <v>85</v>
      </c>
      <c r="H71" s="4"/>
      <c r="I71" s="30"/>
      <c r="J71" s="30"/>
      <c r="K71" s="30"/>
      <c r="L71" s="30"/>
      <c r="M71" s="21"/>
      <c r="N71" s="65">
        <f t="shared" si="2"/>
        <v>0</v>
      </c>
      <c r="O71" s="66"/>
      <c r="P71" s="30"/>
      <c r="Q71" s="79" t="str">
        <f t="shared" si="3"/>
        <v/>
      </c>
      <c r="T71" s="76"/>
    </row>
    <row r="72" spans="1:20" s="80" customFormat="1" ht="15" customHeight="1" x14ac:dyDescent="0.25">
      <c r="A72" s="27"/>
      <c r="B72" s="2" t="str">
        <f t="shared" si="0"/>
        <v/>
      </c>
      <c r="C72" s="28"/>
      <c r="D72" s="29"/>
      <c r="E72" s="30"/>
      <c r="F72" s="7">
        <f t="shared" si="5"/>
        <v>0</v>
      </c>
      <c r="G72" s="31" t="s">
        <v>85</v>
      </c>
      <c r="H72" s="4"/>
      <c r="I72" s="30"/>
      <c r="J72" s="30"/>
      <c r="K72" s="30"/>
      <c r="L72" s="30"/>
      <c r="M72" s="21"/>
      <c r="N72" s="65">
        <f t="shared" si="2"/>
        <v>0</v>
      </c>
      <c r="O72" s="66"/>
      <c r="P72" s="30"/>
      <c r="Q72" s="79" t="str">
        <f t="shared" si="3"/>
        <v/>
      </c>
      <c r="T72" s="76"/>
    </row>
    <row r="73" spans="1:20" s="80" customFormat="1" ht="15" customHeight="1" x14ac:dyDescent="0.25">
      <c r="A73" s="27"/>
      <c r="B73" s="2" t="str">
        <f t="shared" si="0"/>
        <v/>
      </c>
      <c r="C73" s="28"/>
      <c r="D73" s="29"/>
      <c r="E73" s="30"/>
      <c r="F73" s="7">
        <f t="shared" si="5"/>
        <v>0</v>
      </c>
      <c r="G73" s="31" t="s">
        <v>85</v>
      </c>
      <c r="H73" s="4"/>
      <c r="I73" s="30"/>
      <c r="J73" s="30"/>
      <c r="K73" s="30"/>
      <c r="L73" s="30"/>
      <c r="M73" s="21"/>
      <c r="N73" s="65">
        <f t="shared" si="2"/>
        <v>0</v>
      </c>
      <c r="O73" s="66"/>
      <c r="P73" s="30"/>
      <c r="Q73" s="79" t="str">
        <f t="shared" si="3"/>
        <v/>
      </c>
      <c r="T73" s="76"/>
    </row>
    <row r="74" spans="1:20" s="80" customFormat="1" ht="15" customHeight="1" x14ac:dyDescent="0.25">
      <c r="A74" s="27"/>
      <c r="B74" s="2" t="str">
        <f t="shared" si="0"/>
        <v/>
      </c>
      <c r="C74" s="28"/>
      <c r="D74" s="29"/>
      <c r="E74" s="30"/>
      <c r="F74" s="7">
        <f t="shared" si="5"/>
        <v>0</v>
      </c>
      <c r="G74" s="31" t="s">
        <v>85</v>
      </c>
      <c r="H74" s="4"/>
      <c r="I74" s="30"/>
      <c r="J74" s="30"/>
      <c r="K74" s="30"/>
      <c r="L74" s="30"/>
      <c r="M74" s="21"/>
      <c r="N74" s="65">
        <f t="shared" si="2"/>
        <v>0</v>
      </c>
      <c r="O74" s="66"/>
      <c r="P74" s="30"/>
      <c r="Q74" s="79" t="str">
        <f t="shared" si="3"/>
        <v/>
      </c>
      <c r="T74" s="76"/>
    </row>
    <row r="75" spans="1:20" s="80" customFormat="1" ht="15" customHeight="1" x14ac:dyDescent="0.25">
      <c r="A75" s="27"/>
      <c r="B75" s="2" t="str">
        <f t="shared" si="0"/>
        <v/>
      </c>
      <c r="C75" s="28"/>
      <c r="D75" s="29"/>
      <c r="E75" s="30"/>
      <c r="F75" s="7">
        <f t="shared" si="5"/>
        <v>0</v>
      </c>
      <c r="G75" s="31" t="s">
        <v>85</v>
      </c>
      <c r="H75" s="4"/>
      <c r="I75" s="30"/>
      <c r="J75" s="30"/>
      <c r="K75" s="30"/>
      <c r="L75" s="30"/>
      <c r="M75" s="21"/>
      <c r="N75" s="65">
        <f t="shared" si="2"/>
        <v>0</v>
      </c>
      <c r="O75" s="66"/>
      <c r="P75" s="30"/>
      <c r="Q75" s="79" t="str">
        <f t="shared" si="3"/>
        <v/>
      </c>
      <c r="T75" s="76"/>
    </row>
    <row r="76" spans="1:20" s="80" customFormat="1" ht="15" customHeight="1" x14ac:dyDescent="0.25">
      <c r="A76" s="27"/>
      <c r="B76" s="2" t="str">
        <f t="shared" si="0"/>
        <v/>
      </c>
      <c r="C76" s="28"/>
      <c r="D76" s="29"/>
      <c r="E76" s="30"/>
      <c r="F76" s="7">
        <f t="shared" si="5"/>
        <v>0</v>
      </c>
      <c r="G76" s="31" t="s">
        <v>85</v>
      </c>
      <c r="H76" s="4"/>
      <c r="I76" s="30"/>
      <c r="J76" s="30"/>
      <c r="K76" s="30"/>
      <c r="L76" s="30"/>
      <c r="M76" s="21"/>
      <c r="N76" s="65">
        <f t="shared" si="2"/>
        <v>0</v>
      </c>
      <c r="O76" s="66"/>
      <c r="P76" s="30"/>
      <c r="Q76" s="79" t="str">
        <f t="shared" si="3"/>
        <v/>
      </c>
      <c r="T76" s="76"/>
    </row>
    <row r="77" spans="1:20" s="80" customFormat="1" ht="15" customHeight="1" x14ac:dyDescent="0.25">
      <c r="A77" s="27"/>
      <c r="B77" s="2" t="str">
        <f t="shared" si="0"/>
        <v/>
      </c>
      <c r="C77" s="28"/>
      <c r="D77" s="29"/>
      <c r="E77" s="30"/>
      <c r="F77" s="7">
        <f t="shared" si="5"/>
        <v>0</v>
      </c>
      <c r="G77" s="31" t="s">
        <v>85</v>
      </c>
      <c r="H77" s="4"/>
      <c r="I77" s="30"/>
      <c r="J77" s="30"/>
      <c r="K77" s="30"/>
      <c r="L77" s="30"/>
      <c r="M77" s="21"/>
      <c r="N77" s="65">
        <f t="shared" si="2"/>
        <v>0</v>
      </c>
      <c r="O77" s="66"/>
      <c r="P77" s="30"/>
      <c r="Q77" s="79" t="str">
        <f t="shared" si="3"/>
        <v/>
      </c>
      <c r="T77" s="76"/>
    </row>
    <row r="78" spans="1:20" s="80" customFormat="1" ht="15" customHeight="1" x14ac:dyDescent="0.25">
      <c r="A78" s="27"/>
      <c r="B78" s="2" t="str">
        <f t="shared" si="0"/>
        <v/>
      </c>
      <c r="C78" s="28"/>
      <c r="D78" s="29"/>
      <c r="E78" s="30"/>
      <c r="F78" s="7">
        <f t="shared" si="5"/>
        <v>0</v>
      </c>
      <c r="G78" s="31" t="s">
        <v>85</v>
      </c>
      <c r="H78" s="4"/>
      <c r="I78" s="30"/>
      <c r="J78" s="30"/>
      <c r="K78" s="30"/>
      <c r="L78" s="30"/>
      <c r="M78" s="21"/>
      <c r="N78" s="65">
        <f t="shared" si="2"/>
        <v>0</v>
      </c>
      <c r="O78" s="66"/>
      <c r="P78" s="30"/>
      <c r="Q78" s="79" t="str">
        <f t="shared" si="3"/>
        <v/>
      </c>
      <c r="T78" s="76"/>
    </row>
    <row r="79" spans="1:20" s="80" customFormat="1" ht="15" customHeight="1" x14ac:dyDescent="0.25">
      <c r="A79" s="27"/>
      <c r="B79" s="2" t="str">
        <f t="shared" si="0"/>
        <v/>
      </c>
      <c r="C79" s="28"/>
      <c r="D79" s="29"/>
      <c r="E79" s="30"/>
      <c r="F79" s="7">
        <f t="shared" si="5"/>
        <v>0</v>
      </c>
      <c r="G79" s="31" t="s">
        <v>85</v>
      </c>
      <c r="H79" s="4"/>
      <c r="I79" s="30"/>
      <c r="J79" s="30"/>
      <c r="K79" s="30"/>
      <c r="L79" s="30"/>
      <c r="M79" s="21"/>
      <c r="N79" s="65">
        <f t="shared" si="2"/>
        <v>0</v>
      </c>
      <c r="O79" s="66"/>
      <c r="P79" s="30"/>
      <c r="Q79" s="79" t="str">
        <f t="shared" si="3"/>
        <v/>
      </c>
      <c r="T79" s="76"/>
    </row>
    <row r="80" spans="1:20" s="80" customFormat="1" ht="15" customHeight="1" x14ac:dyDescent="0.25">
      <c r="A80" s="27"/>
      <c r="B80" s="2" t="str">
        <f t="shared" si="0"/>
        <v/>
      </c>
      <c r="C80" s="28"/>
      <c r="D80" s="29"/>
      <c r="E80" s="30"/>
      <c r="F80" s="7">
        <f t="shared" si="5"/>
        <v>0</v>
      </c>
      <c r="G80" s="31" t="s">
        <v>85</v>
      </c>
      <c r="H80" s="4"/>
      <c r="I80" s="30"/>
      <c r="J80" s="30"/>
      <c r="K80" s="30"/>
      <c r="L80" s="30"/>
      <c r="M80" s="21"/>
      <c r="N80" s="65">
        <f t="shared" si="2"/>
        <v>0</v>
      </c>
      <c r="O80" s="66"/>
      <c r="P80" s="30"/>
      <c r="Q80" s="79" t="str">
        <f t="shared" si="3"/>
        <v/>
      </c>
      <c r="T80" s="76"/>
    </row>
    <row r="81" spans="1:20" s="80" customFormat="1" ht="15" customHeight="1" x14ac:dyDescent="0.25">
      <c r="A81" s="27"/>
      <c r="B81" s="2" t="str">
        <f t="shared" si="0"/>
        <v/>
      </c>
      <c r="C81" s="28"/>
      <c r="D81" s="29"/>
      <c r="E81" s="30"/>
      <c r="F81" s="7">
        <f t="shared" si="5"/>
        <v>0</v>
      </c>
      <c r="G81" s="31" t="s">
        <v>85</v>
      </c>
      <c r="H81" s="4"/>
      <c r="I81" s="30"/>
      <c r="J81" s="30"/>
      <c r="K81" s="30"/>
      <c r="L81" s="30"/>
      <c r="M81" s="21"/>
      <c r="N81" s="65">
        <f t="shared" si="2"/>
        <v>0</v>
      </c>
      <c r="O81" s="66"/>
      <c r="P81" s="30"/>
      <c r="Q81" s="79" t="str">
        <f t="shared" si="3"/>
        <v/>
      </c>
      <c r="T81" s="76"/>
    </row>
    <row r="82" spans="1:20" s="80" customFormat="1" ht="15" customHeight="1" x14ac:dyDescent="0.25">
      <c r="A82" s="27"/>
      <c r="B82" s="2" t="str">
        <f t="shared" si="0"/>
        <v/>
      </c>
      <c r="C82" s="28"/>
      <c r="D82" s="29"/>
      <c r="E82" s="30"/>
      <c r="F82" s="7">
        <f t="shared" si="5"/>
        <v>0</v>
      </c>
      <c r="G82" s="31" t="s">
        <v>85</v>
      </c>
      <c r="H82" s="4"/>
      <c r="I82" s="30"/>
      <c r="J82" s="30"/>
      <c r="K82" s="30"/>
      <c r="L82" s="30"/>
      <c r="M82" s="21"/>
      <c r="N82" s="65">
        <f t="shared" si="2"/>
        <v>0</v>
      </c>
      <c r="O82" s="66"/>
      <c r="P82" s="30"/>
      <c r="Q82" s="79" t="str">
        <f t="shared" si="3"/>
        <v/>
      </c>
      <c r="T82" s="76"/>
    </row>
    <row r="83" spans="1:20" s="80" customFormat="1" ht="15" customHeight="1" x14ac:dyDescent="0.25">
      <c r="A83" s="27"/>
      <c r="B83" s="2" t="str">
        <f t="shared" si="0"/>
        <v/>
      </c>
      <c r="C83" s="28"/>
      <c r="D83" s="29"/>
      <c r="E83" s="30"/>
      <c r="F83" s="7">
        <f t="shared" si="5"/>
        <v>0</v>
      </c>
      <c r="G83" s="31" t="s">
        <v>85</v>
      </c>
      <c r="H83" s="4"/>
      <c r="I83" s="30"/>
      <c r="J83" s="30"/>
      <c r="K83" s="30"/>
      <c r="L83" s="30"/>
      <c r="M83" s="21"/>
      <c r="N83" s="65">
        <f t="shared" si="2"/>
        <v>0</v>
      </c>
      <c r="O83" s="66"/>
      <c r="P83" s="30"/>
      <c r="Q83" s="79" t="str">
        <f t="shared" si="3"/>
        <v/>
      </c>
      <c r="T83" s="76"/>
    </row>
    <row r="84" spans="1:20" s="80" customFormat="1" ht="15" customHeight="1" x14ac:dyDescent="0.25">
      <c r="A84" s="27"/>
      <c r="B84" s="2" t="str">
        <f t="shared" si="0"/>
        <v/>
      </c>
      <c r="C84" s="28"/>
      <c r="D84" s="29"/>
      <c r="E84" s="30"/>
      <c r="F84" s="7">
        <f t="shared" si="5"/>
        <v>0</v>
      </c>
      <c r="G84" s="31" t="s">
        <v>85</v>
      </c>
      <c r="H84" s="4"/>
      <c r="I84" s="30"/>
      <c r="J84" s="30"/>
      <c r="K84" s="30"/>
      <c r="L84" s="30"/>
      <c r="M84" s="21"/>
      <c r="N84" s="65">
        <f t="shared" si="2"/>
        <v>0</v>
      </c>
      <c r="O84" s="66"/>
      <c r="P84" s="30"/>
      <c r="Q84" s="79" t="str">
        <f t="shared" si="3"/>
        <v/>
      </c>
      <c r="T84" s="76"/>
    </row>
    <row r="85" spans="1:20" s="80" customFormat="1" ht="15" customHeight="1" x14ac:dyDescent="0.25">
      <c r="A85" s="27"/>
      <c r="B85" s="2" t="str">
        <f t="shared" si="0"/>
        <v/>
      </c>
      <c r="C85" s="28"/>
      <c r="D85" s="29"/>
      <c r="E85" s="30"/>
      <c r="F85" s="7">
        <f t="shared" si="5"/>
        <v>0</v>
      </c>
      <c r="G85" s="31" t="s">
        <v>85</v>
      </c>
      <c r="H85" s="4"/>
      <c r="I85" s="30"/>
      <c r="J85" s="30"/>
      <c r="K85" s="30"/>
      <c r="L85" s="30"/>
      <c r="M85" s="21"/>
      <c r="N85" s="65">
        <f t="shared" si="2"/>
        <v>0</v>
      </c>
      <c r="O85" s="66"/>
      <c r="P85" s="30"/>
      <c r="Q85" s="79" t="str">
        <f t="shared" si="3"/>
        <v/>
      </c>
      <c r="T85" s="76"/>
    </row>
    <row r="86" spans="1:20" s="80" customFormat="1" ht="15" customHeight="1" x14ac:dyDescent="0.25">
      <c r="A86" s="27"/>
      <c r="B86" s="2" t="str">
        <f t="shared" si="0"/>
        <v/>
      </c>
      <c r="C86" s="28"/>
      <c r="D86" s="29"/>
      <c r="E86" s="30"/>
      <c r="F86" s="7">
        <f t="shared" si="5"/>
        <v>0</v>
      </c>
      <c r="G86" s="31" t="s">
        <v>85</v>
      </c>
      <c r="H86" s="4"/>
      <c r="I86" s="30"/>
      <c r="J86" s="30"/>
      <c r="K86" s="30"/>
      <c r="L86" s="30"/>
      <c r="M86" s="21"/>
      <c r="N86" s="65">
        <f t="shared" si="2"/>
        <v>0</v>
      </c>
      <c r="O86" s="66"/>
      <c r="P86" s="30"/>
      <c r="Q86" s="79" t="str">
        <f t="shared" si="3"/>
        <v/>
      </c>
      <c r="T86" s="76"/>
    </row>
    <row r="87" spans="1:20" s="80" customFormat="1" ht="15" customHeight="1" x14ac:dyDescent="0.25">
      <c r="A87" s="27"/>
      <c r="B87" s="2" t="str">
        <f t="shared" si="0"/>
        <v/>
      </c>
      <c r="C87" s="28"/>
      <c r="D87" s="29"/>
      <c r="E87" s="30"/>
      <c r="F87" s="7">
        <f t="shared" si="5"/>
        <v>0</v>
      </c>
      <c r="G87" s="31" t="s">
        <v>85</v>
      </c>
      <c r="H87" s="4"/>
      <c r="I87" s="30"/>
      <c r="J87" s="30"/>
      <c r="K87" s="30"/>
      <c r="L87" s="30"/>
      <c r="M87" s="21"/>
      <c r="N87" s="65">
        <f t="shared" si="2"/>
        <v>0</v>
      </c>
      <c r="O87" s="66"/>
      <c r="P87" s="30"/>
      <c r="Q87" s="79" t="str">
        <f t="shared" si="3"/>
        <v/>
      </c>
      <c r="T87" s="76"/>
    </row>
    <row r="88" spans="1:20" s="80" customFormat="1" ht="15" customHeight="1" x14ac:dyDescent="0.25">
      <c r="A88" s="27"/>
      <c r="B88" s="2" t="str">
        <f t="shared" ref="B88:B111" si="6">IF(ISBLANK(A88),"",TEXT(A88,"jjjj"))</f>
        <v/>
      </c>
      <c r="C88" s="28"/>
      <c r="D88" s="29"/>
      <c r="E88" s="30"/>
      <c r="F88" s="7">
        <f t="shared" si="5"/>
        <v>0</v>
      </c>
      <c r="G88" s="31" t="s">
        <v>85</v>
      </c>
      <c r="H88" s="4"/>
      <c r="I88" s="30"/>
      <c r="J88" s="30"/>
      <c r="K88" s="30"/>
      <c r="L88" s="30"/>
      <c r="M88" s="21"/>
      <c r="N88" s="65">
        <f t="shared" si="2"/>
        <v>0</v>
      </c>
      <c r="O88" s="66"/>
      <c r="P88" s="30"/>
      <c r="Q88" s="79" t="str">
        <f t="shared" si="3"/>
        <v/>
      </c>
      <c r="T88" s="76"/>
    </row>
    <row r="89" spans="1:20" s="80" customFormat="1" ht="15" customHeight="1" x14ac:dyDescent="0.25">
      <c r="A89" s="27"/>
      <c r="B89" s="2" t="str">
        <f t="shared" si="6"/>
        <v/>
      </c>
      <c r="C89" s="28"/>
      <c r="D89" s="29"/>
      <c r="E89" s="30"/>
      <c r="F89" s="7">
        <f t="shared" si="5"/>
        <v>0</v>
      </c>
      <c r="G89" s="31" t="s">
        <v>85</v>
      </c>
      <c r="H89" s="4"/>
      <c r="I89" s="30"/>
      <c r="J89" s="30"/>
      <c r="K89" s="30"/>
      <c r="L89" s="30"/>
      <c r="M89" s="21"/>
      <c r="N89" s="65">
        <f t="shared" ref="N89:N111" si="7">IF(OR(G89="NUIT/WEEK-END",G89="A RECUPERER"),IF(ROUND((I89+J89+K89+L89),2)=0,"","ERREUR VENTILATION"),(IF((ROUND((F89-(I89+J89+K89+L89)),2)=0),(I89+J89+K89+L89),"ERREUR VENTILATION")))</f>
        <v>0</v>
      </c>
      <c r="O89" s="66"/>
      <c r="P89" s="30"/>
      <c r="Q89" s="79" t="str">
        <f t="shared" ref="Q89:Q111" si="8">(IF((ROUND((F89-(P89)),2)&lt;0),"ERREUR &gt; TOTAL HEURES EFFECTUEES",""))</f>
        <v/>
      </c>
      <c r="T89" s="76"/>
    </row>
    <row r="90" spans="1:20" s="80" customFormat="1" ht="15" customHeight="1" x14ac:dyDescent="0.25">
      <c r="A90" s="27"/>
      <c r="B90" s="2" t="str">
        <f t="shared" si="6"/>
        <v/>
      </c>
      <c r="C90" s="28"/>
      <c r="D90" s="29"/>
      <c r="E90" s="30"/>
      <c r="F90" s="7">
        <f t="shared" si="5"/>
        <v>0</v>
      </c>
      <c r="G90" s="31" t="s">
        <v>85</v>
      </c>
      <c r="H90" s="4"/>
      <c r="I90" s="30"/>
      <c r="J90" s="30"/>
      <c r="K90" s="30"/>
      <c r="L90" s="30"/>
      <c r="M90" s="21"/>
      <c r="N90" s="65">
        <f t="shared" si="7"/>
        <v>0</v>
      </c>
      <c r="O90" s="66"/>
      <c r="P90" s="30"/>
      <c r="Q90" s="79" t="str">
        <f t="shared" si="8"/>
        <v/>
      </c>
      <c r="T90" s="76"/>
    </row>
    <row r="91" spans="1:20" s="80" customFormat="1" ht="15" customHeight="1" x14ac:dyDescent="0.25">
      <c r="A91" s="27"/>
      <c r="B91" s="2" t="str">
        <f t="shared" si="6"/>
        <v/>
      </c>
      <c r="C91" s="28"/>
      <c r="D91" s="29"/>
      <c r="E91" s="30"/>
      <c r="F91" s="7">
        <f t="shared" si="5"/>
        <v>0</v>
      </c>
      <c r="G91" s="31" t="s">
        <v>85</v>
      </c>
      <c r="H91" s="4"/>
      <c r="I91" s="30"/>
      <c r="J91" s="30"/>
      <c r="K91" s="30"/>
      <c r="L91" s="30"/>
      <c r="M91" s="21"/>
      <c r="N91" s="65">
        <f t="shared" si="7"/>
        <v>0</v>
      </c>
      <c r="O91" s="66"/>
      <c r="P91" s="30"/>
      <c r="Q91" s="79" t="str">
        <f t="shared" si="8"/>
        <v/>
      </c>
      <c r="T91" s="76"/>
    </row>
    <row r="92" spans="1:20" s="80" customFormat="1" ht="15" customHeight="1" x14ac:dyDescent="0.25">
      <c r="A92" s="27"/>
      <c r="B92" s="2" t="str">
        <f t="shared" si="6"/>
        <v/>
      </c>
      <c r="C92" s="28"/>
      <c r="D92" s="29"/>
      <c r="E92" s="30"/>
      <c r="F92" s="7">
        <f t="shared" si="5"/>
        <v>0</v>
      </c>
      <c r="G92" s="31" t="s">
        <v>85</v>
      </c>
      <c r="H92" s="4"/>
      <c r="I92" s="30"/>
      <c r="J92" s="30"/>
      <c r="K92" s="30"/>
      <c r="L92" s="30"/>
      <c r="M92" s="21"/>
      <c r="N92" s="65">
        <f t="shared" si="7"/>
        <v>0</v>
      </c>
      <c r="O92" s="66"/>
      <c r="P92" s="30"/>
      <c r="Q92" s="79" t="str">
        <f t="shared" si="8"/>
        <v/>
      </c>
      <c r="T92" s="76"/>
    </row>
    <row r="93" spans="1:20" s="80" customFormat="1" ht="15" customHeight="1" x14ac:dyDescent="0.25">
      <c r="A93" s="27"/>
      <c r="B93" s="2" t="str">
        <f t="shared" si="6"/>
        <v/>
      </c>
      <c r="C93" s="28"/>
      <c r="D93" s="29"/>
      <c r="E93" s="30"/>
      <c r="F93" s="7">
        <f t="shared" si="5"/>
        <v>0</v>
      </c>
      <c r="G93" s="31" t="s">
        <v>85</v>
      </c>
      <c r="H93" s="4"/>
      <c r="I93" s="30"/>
      <c r="J93" s="30"/>
      <c r="K93" s="30"/>
      <c r="L93" s="30"/>
      <c r="M93" s="21"/>
      <c r="N93" s="65">
        <f t="shared" si="7"/>
        <v>0</v>
      </c>
      <c r="O93" s="66"/>
      <c r="P93" s="30"/>
      <c r="Q93" s="79" t="str">
        <f t="shared" si="8"/>
        <v/>
      </c>
      <c r="T93" s="76"/>
    </row>
    <row r="94" spans="1:20" s="80" customFormat="1" ht="15" customHeight="1" x14ac:dyDescent="0.25">
      <c r="A94" s="27"/>
      <c r="B94" s="2" t="str">
        <f t="shared" si="6"/>
        <v/>
      </c>
      <c r="C94" s="28"/>
      <c r="D94" s="29"/>
      <c r="E94" s="30"/>
      <c r="F94" s="7">
        <f t="shared" si="5"/>
        <v>0</v>
      </c>
      <c r="G94" s="31" t="s">
        <v>85</v>
      </c>
      <c r="H94" s="4"/>
      <c r="I94" s="30"/>
      <c r="J94" s="30"/>
      <c r="K94" s="30"/>
      <c r="L94" s="30"/>
      <c r="M94" s="21"/>
      <c r="N94" s="65">
        <f t="shared" si="7"/>
        <v>0</v>
      </c>
      <c r="O94" s="66"/>
      <c r="P94" s="30"/>
      <c r="Q94" s="79" t="str">
        <f t="shared" si="8"/>
        <v/>
      </c>
      <c r="T94" s="76"/>
    </row>
    <row r="95" spans="1:20" s="80" customFormat="1" ht="15" customHeight="1" x14ac:dyDescent="0.25">
      <c r="A95" s="27"/>
      <c r="B95" s="2" t="str">
        <f t="shared" si="6"/>
        <v/>
      </c>
      <c r="C95" s="28"/>
      <c r="D95" s="29"/>
      <c r="E95" s="30"/>
      <c r="F95" s="7">
        <f t="shared" si="5"/>
        <v>0</v>
      </c>
      <c r="G95" s="31" t="s">
        <v>85</v>
      </c>
      <c r="H95" s="4"/>
      <c r="I95" s="30"/>
      <c r="J95" s="30"/>
      <c r="K95" s="30"/>
      <c r="L95" s="30"/>
      <c r="M95" s="21"/>
      <c r="N95" s="65">
        <f t="shared" si="7"/>
        <v>0</v>
      </c>
      <c r="O95" s="66"/>
      <c r="P95" s="30"/>
      <c r="Q95" s="79" t="str">
        <f t="shared" si="8"/>
        <v/>
      </c>
      <c r="T95" s="76"/>
    </row>
    <row r="96" spans="1:20" s="80" customFormat="1" ht="15" customHeight="1" x14ac:dyDescent="0.25">
      <c r="A96" s="27"/>
      <c r="B96" s="2" t="str">
        <f t="shared" si="6"/>
        <v/>
      </c>
      <c r="C96" s="28"/>
      <c r="D96" s="29"/>
      <c r="E96" s="30"/>
      <c r="F96" s="7">
        <f t="shared" si="5"/>
        <v>0</v>
      </c>
      <c r="G96" s="31" t="s">
        <v>85</v>
      </c>
      <c r="H96" s="4"/>
      <c r="I96" s="30"/>
      <c r="J96" s="30"/>
      <c r="K96" s="30"/>
      <c r="L96" s="30"/>
      <c r="M96" s="21"/>
      <c r="N96" s="65">
        <f t="shared" si="7"/>
        <v>0</v>
      </c>
      <c r="O96" s="66"/>
      <c r="P96" s="30"/>
      <c r="Q96" s="79" t="str">
        <f t="shared" si="8"/>
        <v/>
      </c>
      <c r="T96" s="76"/>
    </row>
    <row r="97" spans="1:20" s="80" customFormat="1" ht="15" customHeight="1" x14ac:dyDescent="0.25">
      <c r="A97" s="27"/>
      <c r="B97" s="2" t="str">
        <f t="shared" si="6"/>
        <v/>
      </c>
      <c r="C97" s="28"/>
      <c r="D97" s="29"/>
      <c r="E97" s="30"/>
      <c r="F97" s="7">
        <f t="shared" ref="F97:F111" si="9">+E97-D97</f>
        <v>0</v>
      </c>
      <c r="G97" s="31" t="s">
        <v>85</v>
      </c>
      <c r="H97" s="4"/>
      <c r="I97" s="30"/>
      <c r="J97" s="30"/>
      <c r="K97" s="30"/>
      <c r="L97" s="30"/>
      <c r="M97" s="21"/>
      <c r="N97" s="65">
        <f t="shared" si="7"/>
        <v>0</v>
      </c>
      <c r="O97" s="66"/>
      <c r="P97" s="30"/>
      <c r="Q97" s="79" t="str">
        <f t="shared" si="8"/>
        <v/>
      </c>
      <c r="T97" s="76"/>
    </row>
    <row r="98" spans="1:20" s="80" customFormat="1" ht="15" customHeight="1" x14ac:dyDescent="0.25">
      <c r="A98" s="27"/>
      <c r="B98" s="2" t="str">
        <f t="shared" si="6"/>
        <v/>
      </c>
      <c r="C98" s="28"/>
      <c r="D98" s="29"/>
      <c r="E98" s="30"/>
      <c r="F98" s="7">
        <f t="shared" si="9"/>
        <v>0</v>
      </c>
      <c r="G98" s="31" t="s">
        <v>85</v>
      </c>
      <c r="H98" s="4"/>
      <c r="I98" s="30"/>
      <c r="J98" s="30"/>
      <c r="K98" s="30"/>
      <c r="L98" s="30"/>
      <c r="M98" s="21"/>
      <c r="N98" s="65">
        <f t="shared" si="7"/>
        <v>0</v>
      </c>
      <c r="O98" s="66"/>
      <c r="P98" s="30"/>
      <c r="Q98" s="79" t="str">
        <f t="shared" si="8"/>
        <v/>
      </c>
      <c r="T98" s="76"/>
    </row>
    <row r="99" spans="1:20" s="80" customFormat="1" ht="15" customHeight="1" x14ac:dyDescent="0.25">
      <c r="A99" s="27"/>
      <c r="B99" s="2" t="str">
        <f t="shared" si="6"/>
        <v/>
      </c>
      <c r="C99" s="28"/>
      <c r="D99" s="29"/>
      <c r="E99" s="30"/>
      <c r="F99" s="7">
        <f t="shared" si="9"/>
        <v>0</v>
      </c>
      <c r="G99" s="31" t="s">
        <v>85</v>
      </c>
      <c r="H99" s="4"/>
      <c r="I99" s="30"/>
      <c r="J99" s="30"/>
      <c r="K99" s="30"/>
      <c r="L99" s="30"/>
      <c r="M99" s="21"/>
      <c r="N99" s="65">
        <f t="shared" si="7"/>
        <v>0</v>
      </c>
      <c r="O99" s="66"/>
      <c r="P99" s="30"/>
      <c r="Q99" s="79" t="str">
        <f t="shared" si="8"/>
        <v/>
      </c>
      <c r="T99" s="76"/>
    </row>
    <row r="100" spans="1:20" s="80" customFormat="1" ht="15" customHeight="1" x14ac:dyDescent="0.25">
      <c r="A100" s="27"/>
      <c r="B100" s="2" t="str">
        <f t="shared" si="6"/>
        <v/>
      </c>
      <c r="C100" s="28"/>
      <c r="D100" s="29"/>
      <c r="E100" s="30"/>
      <c r="F100" s="7">
        <f t="shared" si="9"/>
        <v>0</v>
      </c>
      <c r="G100" s="31" t="s">
        <v>85</v>
      </c>
      <c r="H100" s="4"/>
      <c r="I100" s="30"/>
      <c r="J100" s="30"/>
      <c r="K100" s="30"/>
      <c r="L100" s="30"/>
      <c r="M100" s="21"/>
      <c r="N100" s="65">
        <f t="shared" si="7"/>
        <v>0</v>
      </c>
      <c r="O100" s="66"/>
      <c r="P100" s="30"/>
      <c r="Q100" s="79" t="str">
        <f t="shared" si="8"/>
        <v/>
      </c>
      <c r="T100" s="76"/>
    </row>
    <row r="101" spans="1:20" s="80" customFormat="1" ht="15" customHeight="1" x14ac:dyDescent="0.25">
      <c r="A101" s="27"/>
      <c r="B101" s="2" t="str">
        <f t="shared" si="6"/>
        <v/>
      </c>
      <c r="C101" s="28"/>
      <c r="D101" s="29"/>
      <c r="E101" s="30"/>
      <c r="F101" s="7">
        <f t="shared" si="9"/>
        <v>0</v>
      </c>
      <c r="G101" s="31" t="s">
        <v>85</v>
      </c>
      <c r="H101" s="4"/>
      <c r="I101" s="30"/>
      <c r="J101" s="30"/>
      <c r="K101" s="30"/>
      <c r="L101" s="30"/>
      <c r="M101" s="21"/>
      <c r="N101" s="65">
        <f t="shared" si="7"/>
        <v>0</v>
      </c>
      <c r="O101" s="66"/>
      <c r="P101" s="30"/>
      <c r="Q101" s="79" t="str">
        <f t="shared" si="8"/>
        <v/>
      </c>
      <c r="T101" s="76"/>
    </row>
    <row r="102" spans="1:20" s="80" customFormat="1" ht="15" customHeight="1" x14ac:dyDescent="0.25">
      <c r="A102" s="27"/>
      <c r="B102" s="2" t="str">
        <f t="shared" si="6"/>
        <v/>
      </c>
      <c r="C102" s="28"/>
      <c r="D102" s="29"/>
      <c r="E102" s="30"/>
      <c r="F102" s="7">
        <f t="shared" si="9"/>
        <v>0</v>
      </c>
      <c r="G102" s="31" t="s">
        <v>85</v>
      </c>
      <c r="H102" s="4"/>
      <c r="I102" s="30"/>
      <c r="J102" s="30"/>
      <c r="K102" s="30"/>
      <c r="L102" s="30"/>
      <c r="M102" s="21"/>
      <c r="N102" s="65">
        <f t="shared" si="7"/>
        <v>0</v>
      </c>
      <c r="O102" s="66"/>
      <c r="P102" s="30"/>
      <c r="Q102" s="79" t="str">
        <f t="shared" si="8"/>
        <v/>
      </c>
      <c r="T102" s="76"/>
    </row>
    <row r="103" spans="1:20" s="80" customFormat="1" ht="15" customHeight="1" x14ac:dyDescent="0.25">
      <c r="A103" s="27"/>
      <c r="B103" s="2" t="str">
        <f t="shared" si="6"/>
        <v/>
      </c>
      <c r="C103" s="28"/>
      <c r="D103" s="29"/>
      <c r="E103" s="30"/>
      <c r="F103" s="7">
        <f t="shared" si="9"/>
        <v>0</v>
      </c>
      <c r="G103" s="31" t="s">
        <v>85</v>
      </c>
      <c r="H103" s="4"/>
      <c r="I103" s="30"/>
      <c r="J103" s="30"/>
      <c r="K103" s="30"/>
      <c r="L103" s="30"/>
      <c r="M103" s="21"/>
      <c r="N103" s="65">
        <f t="shared" si="7"/>
        <v>0</v>
      </c>
      <c r="O103" s="66"/>
      <c r="P103" s="30"/>
      <c r="Q103" s="79" t="str">
        <f t="shared" si="8"/>
        <v/>
      </c>
      <c r="T103" s="76"/>
    </row>
    <row r="104" spans="1:20" s="80" customFormat="1" ht="15" customHeight="1" x14ac:dyDescent="0.25">
      <c r="A104" s="27"/>
      <c r="B104" s="2" t="str">
        <f t="shared" si="6"/>
        <v/>
      </c>
      <c r="C104" s="28"/>
      <c r="D104" s="29"/>
      <c r="E104" s="30"/>
      <c r="F104" s="7">
        <f t="shared" si="9"/>
        <v>0</v>
      </c>
      <c r="G104" s="31" t="s">
        <v>85</v>
      </c>
      <c r="H104" s="4"/>
      <c r="I104" s="30"/>
      <c r="J104" s="30"/>
      <c r="K104" s="30"/>
      <c r="L104" s="30"/>
      <c r="M104" s="21"/>
      <c r="N104" s="65">
        <f t="shared" si="7"/>
        <v>0</v>
      </c>
      <c r="O104" s="66"/>
      <c r="P104" s="30"/>
      <c r="Q104" s="79" t="str">
        <f t="shared" si="8"/>
        <v/>
      </c>
      <c r="T104" s="76"/>
    </row>
    <row r="105" spans="1:20" s="80" customFormat="1" ht="15" customHeight="1" x14ac:dyDescent="0.25">
      <c r="A105" s="27"/>
      <c r="B105" s="2" t="str">
        <f t="shared" si="6"/>
        <v/>
      </c>
      <c r="C105" s="28"/>
      <c r="D105" s="29"/>
      <c r="E105" s="30"/>
      <c r="F105" s="7">
        <f t="shared" si="9"/>
        <v>0</v>
      </c>
      <c r="G105" s="31" t="s">
        <v>85</v>
      </c>
      <c r="H105" s="4"/>
      <c r="I105" s="30"/>
      <c r="J105" s="30"/>
      <c r="K105" s="30"/>
      <c r="L105" s="30"/>
      <c r="M105" s="21"/>
      <c r="N105" s="65">
        <f t="shared" si="7"/>
        <v>0</v>
      </c>
      <c r="O105" s="66"/>
      <c r="P105" s="30"/>
      <c r="Q105" s="79" t="str">
        <f t="shared" si="8"/>
        <v/>
      </c>
      <c r="T105" s="76"/>
    </row>
    <row r="106" spans="1:20" s="80" customFormat="1" ht="15" customHeight="1" x14ac:dyDescent="0.25">
      <c r="A106" s="27"/>
      <c r="B106" s="2" t="str">
        <f t="shared" si="6"/>
        <v/>
      </c>
      <c r="C106" s="28"/>
      <c r="D106" s="29"/>
      <c r="E106" s="30"/>
      <c r="F106" s="7">
        <f t="shared" si="9"/>
        <v>0</v>
      </c>
      <c r="G106" s="31" t="s">
        <v>85</v>
      </c>
      <c r="H106" s="4"/>
      <c r="I106" s="30"/>
      <c r="J106" s="30"/>
      <c r="K106" s="30"/>
      <c r="L106" s="30"/>
      <c r="M106" s="21"/>
      <c r="N106" s="65">
        <f t="shared" si="7"/>
        <v>0</v>
      </c>
      <c r="O106" s="66"/>
      <c r="P106" s="30"/>
      <c r="Q106" s="79" t="str">
        <f t="shared" si="8"/>
        <v/>
      </c>
      <c r="T106" s="76"/>
    </row>
    <row r="107" spans="1:20" s="80" customFormat="1" ht="15" customHeight="1" x14ac:dyDescent="0.25">
      <c r="A107" s="27"/>
      <c r="B107" s="2" t="str">
        <f t="shared" si="6"/>
        <v/>
      </c>
      <c r="C107" s="28"/>
      <c r="D107" s="29"/>
      <c r="E107" s="30"/>
      <c r="F107" s="7">
        <f t="shared" si="9"/>
        <v>0</v>
      </c>
      <c r="G107" s="31" t="s">
        <v>85</v>
      </c>
      <c r="H107" s="4"/>
      <c r="I107" s="30"/>
      <c r="J107" s="30"/>
      <c r="K107" s="30"/>
      <c r="L107" s="30"/>
      <c r="M107" s="21"/>
      <c r="N107" s="65">
        <f t="shared" si="7"/>
        <v>0</v>
      </c>
      <c r="O107" s="66"/>
      <c r="P107" s="30"/>
      <c r="Q107" s="79" t="str">
        <f t="shared" si="8"/>
        <v/>
      </c>
      <c r="T107" s="76"/>
    </row>
    <row r="108" spans="1:20" s="80" customFormat="1" ht="15" customHeight="1" x14ac:dyDescent="0.25">
      <c r="A108" s="27"/>
      <c r="B108" s="2" t="str">
        <f t="shared" si="6"/>
        <v/>
      </c>
      <c r="C108" s="28"/>
      <c r="D108" s="29"/>
      <c r="E108" s="30"/>
      <c r="F108" s="7">
        <f t="shared" si="9"/>
        <v>0</v>
      </c>
      <c r="G108" s="31" t="s">
        <v>85</v>
      </c>
      <c r="H108" s="4"/>
      <c r="I108" s="30"/>
      <c r="J108" s="30"/>
      <c r="K108" s="30"/>
      <c r="L108" s="30"/>
      <c r="M108" s="21"/>
      <c r="N108" s="65">
        <f t="shared" si="7"/>
        <v>0</v>
      </c>
      <c r="O108" s="66"/>
      <c r="P108" s="30"/>
      <c r="Q108" s="79" t="str">
        <f t="shared" si="8"/>
        <v/>
      </c>
      <c r="T108" s="76"/>
    </row>
    <row r="109" spans="1:20" s="80" customFormat="1" ht="15" customHeight="1" x14ac:dyDescent="0.25">
      <c r="A109" s="27"/>
      <c r="B109" s="2" t="str">
        <f t="shared" si="6"/>
        <v/>
      </c>
      <c r="C109" s="28"/>
      <c r="D109" s="29"/>
      <c r="E109" s="30"/>
      <c r="F109" s="7">
        <f t="shared" si="9"/>
        <v>0</v>
      </c>
      <c r="G109" s="31" t="s">
        <v>85</v>
      </c>
      <c r="H109" s="4"/>
      <c r="I109" s="30"/>
      <c r="J109" s="30"/>
      <c r="K109" s="30"/>
      <c r="L109" s="30"/>
      <c r="M109" s="21"/>
      <c r="N109" s="65">
        <f t="shared" si="7"/>
        <v>0</v>
      </c>
      <c r="O109" s="66"/>
      <c r="P109" s="30"/>
      <c r="Q109" s="79" t="str">
        <f t="shared" si="8"/>
        <v/>
      </c>
      <c r="T109" s="76"/>
    </row>
    <row r="110" spans="1:20" s="80" customFormat="1" ht="15" customHeight="1" x14ac:dyDescent="0.25">
      <c r="A110" s="27"/>
      <c r="B110" s="2" t="str">
        <f t="shared" si="6"/>
        <v/>
      </c>
      <c r="C110" s="28"/>
      <c r="D110" s="29"/>
      <c r="E110" s="30"/>
      <c r="F110" s="7">
        <f t="shared" si="9"/>
        <v>0</v>
      </c>
      <c r="G110" s="31" t="s">
        <v>85</v>
      </c>
      <c r="H110" s="4"/>
      <c r="I110" s="30"/>
      <c r="J110" s="30"/>
      <c r="K110" s="30"/>
      <c r="L110" s="30"/>
      <c r="M110" s="21"/>
      <c r="N110" s="65">
        <f t="shared" si="7"/>
        <v>0</v>
      </c>
      <c r="O110" s="66"/>
      <c r="P110" s="30"/>
      <c r="Q110" s="79" t="str">
        <f t="shared" si="8"/>
        <v/>
      </c>
      <c r="T110" s="76"/>
    </row>
    <row r="111" spans="1:20" s="80" customFormat="1" ht="15" customHeight="1" x14ac:dyDescent="0.25">
      <c r="A111" s="27"/>
      <c r="B111" s="2" t="str">
        <f t="shared" si="6"/>
        <v/>
      </c>
      <c r="C111" s="28"/>
      <c r="D111" s="29"/>
      <c r="E111" s="30"/>
      <c r="F111" s="7">
        <f t="shared" si="9"/>
        <v>0</v>
      </c>
      <c r="G111" s="31" t="s">
        <v>85</v>
      </c>
      <c r="H111" s="4"/>
      <c r="I111" s="30"/>
      <c r="J111" s="30"/>
      <c r="K111" s="30"/>
      <c r="L111" s="30"/>
      <c r="M111" s="21"/>
      <c r="N111" s="65">
        <f t="shared" si="7"/>
        <v>0</v>
      </c>
      <c r="O111" s="66"/>
      <c r="P111" s="30"/>
      <c r="Q111" s="79" t="str">
        <f t="shared" si="8"/>
        <v/>
      </c>
      <c r="T111" s="76"/>
    </row>
    <row r="112" spans="1:20" ht="3" customHeight="1" x14ac:dyDescent="0.25">
      <c r="A112" s="16"/>
      <c r="B112" s="16"/>
      <c r="C112" s="16"/>
      <c r="D112" s="16"/>
      <c r="E112" s="16"/>
      <c r="F112" s="16"/>
      <c r="G112" s="8"/>
      <c r="H112" s="4"/>
      <c r="I112" s="16"/>
      <c r="J112" s="16"/>
      <c r="K112" s="16"/>
      <c r="L112" s="16"/>
      <c r="M112" s="16"/>
      <c r="N112" s="16"/>
      <c r="O112" s="16"/>
      <c r="P112" s="16"/>
      <c r="Q112" s="79"/>
    </row>
    <row r="113" spans="1:17" ht="16.8" x14ac:dyDescent="0.3">
      <c r="A113" s="147" t="s">
        <v>56</v>
      </c>
      <c r="B113" s="148"/>
      <c r="C113" s="148"/>
      <c r="D113" s="148"/>
      <c r="E113" s="149"/>
      <c r="F113" s="3">
        <f>SUM(F24:F111)</f>
        <v>0</v>
      </c>
      <c r="G113" s="5"/>
      <c r="H113" s="4"/>
      <c r="I113" s="7">
        <f>SUM(I24:I111)</f>
        <v>0</v>
      </c>
      <c r="J113" s="7">
        <f t="shared" ref="J113:L113" si="10">SUM(J24:J111)</f>
        <v>0</v>
      </c>
      <c r="K113" s="7">
        <f t="shared" si="10"/>
        <v>0</v>
      </c>
      <c r="L113" s="7">
        <f t="shared" si="10"/>
        <v>0</v>
      </c>
      <c r="M113" s="8"/>
      <c r="N113" s="3">
        <f>SUM(N24:N111)</f>
        <v>0</v>
      </c>
      <c r="O113" s="8"/>
      <c r="P113" s="3">
        <f>SUM(P24:P111)</f>
        <v>0</v>
      </c>
      <c r="Q113" s="79" t="str">
        <f t="shared" ref="Q113" si="11">(IF((ROUND((F113-(P113)),2)&lt;0),"ERREUR &gt; TOTAL HEURES EFFECTUEES",""))</f>
        <v/>
      </c>
    </row>
    <row r="114" spans="1:17" ht="3.75" customHeight="1" x14ac:dyDescent="0.25">
      <c r="A114" s="5"/>
      <c r="B114" s="5"/>
      <c r="C114" s="5"/>
      <c r="D114" s="5"/>
      <c r="E114" s="5"/>
      <c r="F114" s="5"/>
      <c r="G114" s="5"/>
      <c r="H114" s="4"/>
      <c r="I114" s="5"/>
      <c r="J114" s="5"/>
      <c r="K114" s="5"/>
      <c r="L114" s="5"/>
      <c r="M114" s="5"/>
      <c r="N114" s="5"/>
      <c r="O114" s="5"/>
      <c r="P114" s="5"/>
      <c r="Q114" s="81"/>
    </row>
    <row r="115" spans="1:17" ht="22.5" customHeight="1" x14ac:dyDescent="0.3">
      <c r="A115" s="68" t="s">
        <v>77</v>
      </c>
      <c r="B115" s="69"/>
      <c r="C115" s="69"/>
      <c r="D115" s="69"/>
      <c r="E115" s="69"/>
      <c r="F115" s="3">
        <f>SUMIF(G24:G111,"A REMUNERER ",F24:F111)</f>
        <v>0</v>
      </c>
      <c r="G115" s="5"/>
      <c r="H115" s="4"/>
      <c r="I115" s="32">
        <f>ROUND((I113*24)/0.05,0)*0.05</f>
        <v>0</v>
      </c>
      <c r="J115" s="32">
        <f t="shared" ref="J115:L115" si="12">ROUND((J113*24)/0.05,0)*0.05</f>
        <v>0</v>
      </c>
      <c r="K115" s="32">
        <f t="shared" si="12"/>
        <v>0</v>
      </c>
      <c r="L115" s="32">
        <f t="shared" si="12"/>
        <v>0</v>
      </c>
      <c r="M115" s="22"/>
      <c r="N115" s="1">
        <f>ROUND((N113*24)/0.05,0)*0.05</f>
        <v>0</v>
      </c>
      <c r="O115" s="22"/>
      <c r="P115" s="1">
        <f>ROUND((P113*24)/0.05,0)*0.05</f>
        <v>0</v>
      </c>
      <c r="Q115" s="81"/>
    </row>
    <row r="116" spans="1:17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7" ht="17.399999999999999" hidden="1" outlineLevel="1" x14ac:dyDescent="0.3">
      <c r="A117" s="147" t="s">
        <v>93</v>
      </c>
      <c r="B117" s="148"/>
      <c r="C117" s="148"/>
      <c r="D117" s="148"/>
      <c r="E117" s="149"/>
      <c r="F117" s="1">
        <f>ROUND((F113*24)/0.05,0)*0.05</f>
        <v>0</v>
      </c>
      <c r="G117" s="75"/>
      <c r="H117" s="75"/>
      <c r="I117" s="75"/>
      <c r="J117" s="75"/>
      <c r="K117" s="75"/>
      <c r="L117" s="75"/>
      <c r="M117" s="75"/>
      <c r="N117" s="75"/>
      <c r="O117" s="83"/>
      <c r="P117" s="75"/>
    </row>
    <row r="118" spans="1:17" hidden="1" outlineLevel="1" x14ac:dyDescent="0.2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84" t="s">
        <v>71</v>
      </c>
      <c r="L118" s="75"/>
      <c r="M118" s="75"/>
      <c r="N118" s="75"/>
      <c r="O118" s="75"/>
      <c r="P118" s="75"/>
    </row>
    <row r="119" spans="1:17" ht="16.8" hidden="1" outlineLevel="1" x14ac:dyDescent="0.3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85" t="s">
        <v>72</v>
      </c>
      <c r="L119" s="86">
        <f>SUM(I113:L113)</f>
        <v>0</v>
      </c>
      <c r="M119" s="75"/>
      <c r="N119" s="75"/>
      <c r="O119" s="75"/>
      <c r="P119" s="75"/>
    </row>
    <row r="120" spans="1:17" ht="16.8" hidden="1" outlineLevel="1" x14ac:dyDescent="0.3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85" t="s">
        <v>73</v>
      </c>
      <c r="L120" s="87" t="b">
        <f>EXACT(L119,N113)</f>
        <v>1</v>
      </c>
      <c r="M120" s="75"/>
      <c r="N120" s="75"/>
      <c r="O120" s="75"/>
      <c r="P120" s="75"/>
    </row>
    <row r="121" spans="1:17" hidden="1" outlineLevel="1" x14ac:dyDescent="0.25">
      <c r="A121" s="75"/>
      <c r="B121" s="75"/>
      <c r="C121" s="75"/>
      <c r="D121" s="75"/>
      <c r="E121" s="75"/>
      <c r="F121" s="88"/>
      <c r="G121" s="75"/>
      <c r="H121" s="75"/>
      <c r="I121" s="89"/>
      <c r="J121" s="75"/>
      <c r="K121" s="88"/>
      <c r="L121" s="88"/>
      <c r="M121" s="75"/>
      <c r="N121" s="75"/>
      <c r="O121" s="75"/>
      <c r="P121" s="75"/>
    </row>
    <row r="122" spans="1:17" ht="16.8" hidden="1" outlineLevel="1" x14ac:dyDescent="0.3">
      <c r="A122" s="75"/>
      <c r="B122" s="75"/>
      <c r="C122" s="75"/>
      <c r="D122" s="75"/>
      <c r="E122" s="75"/>
      <c r="F122" s="88"/>
      <c r="G122" s="75"/>
      <c r="H122" s="75"/>
      <c r="I122" s="75"/>
      <c r="J122" s="75"/>
      <c r="K122" s="85" t="s">
        <v>74</v>
      </c>
      <c r="L122" s="90">
        <f>ROUND((F115*24)/0.05,0)*0.05</f>
        <v>0</v>
      </c>
      <c r="M122" s="75"/>
      <c r="N122" s="75"/>
      <c r="O122" s="75"/>
      <c r="P122" s="75"/>
    </row>
    <row r="123" spans="1:17" ht="16.8" hidden="1" outlineLevel="1" x14ac:dyDescent="0.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85" t="s">
        <v>73</v>
      </c>
      <c r="L123" s="87" t="b">
        <f>EXACT(ROUND((N113*24)/0.05,0)*0.05,L122)</f>
        <v>1</v>
      </c>
      <c r="M123" s="75"/>
      <c r="N123" s="75"/>
      <c r="O123" s="75"/>
      <c r="P123" s="75"/>
    </row>
    <row r="124" spans="1:17" hidden="1" outlineLevel="1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85"/>
      <c r="L124" s="85"/>
      <c r="M124" s="85"/>
      <c r="N124" s="85"/>
      <c r="O124" s="85"/>
      <c r="P124" s="75"/>
    </row>
    <row r="125" spans="1:17" ht="16.8" hidden="1" outlineLevel="1" x14ac:dyDescent="0.3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85" t="s">
        <v>75</v>
      </c>
      <c r="L125" s="86" t="str">
        <f>IF((AND(L120=TRUE,L123=TRUE)),"OK","ERREUR")</f>
        <v>OK</v>
      </c>
      <c r="M125" s="75"/>
      <c r="N125" s="75"/>
      <c r="O125" s="75"/>
      <c r="P125" s="75"/>
    </row>
    <row r="126" spans="1:17" hidden="1" outlineLevel="1" x14ac:dyDescent="0.2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85"/>
      <c r="L126" s="85"/>
      <c r="M126" s="75"/>
      <c r="N126" s="75"/>
      <c r="O126" s="75"/>
      <c r="P126" s="75"/>
    </row>
    <row r="127" spans="1:17" hidden="1" outlineLevel="1" x14ac:dyDescent="0.2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84" t="s">
        <v>83</v>
      </c>
      <c r="L127" s="75"/>
      <c r="M127" s="75"/>
      <c r="N127" s="75"/>
      <c r="O127" s="75"/>
      <c r="P127" s="75"/>
    </row>
    <row r="128" spans="1:17" ht="16.8" hidden="1" outlineLevel="1" x14ac:dyDescent="0.3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85" t="s">
        <v>73</v>
      </c>
      <c r="L128" s="86" t="str">
        <f>(IF(P115&lt;=F117,"OK","ERREUR"))</f>
        <v>OK</v>
      </c>
      <c r="M128" s="75"/>
      <c r="N128" s="75"/>
      <c r="O128" s="75"/>
      <c r="P128" s="75"/>
    </row>
    <row r="129" spans="1:16" hidden="1" outlineLevel="1" x14ac:dyDescent="0.2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</row>
    <row r="130" spans="1:16" ht="16.8" hidden="1" outlineLevel="1" x14ac:dyDescent="0.3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85" t="s">
        <v>82</v>
      </c>
      <c r="L130" s="91">
        <f>COUNTIF(Q24:Q111,"&gt;&lt;"&amp;"")</f>
        <v>0</v>
      </c>
      <c r="M130" s="75"/>
      <c r="N130" s="75"/>
      <c r="O130" s="75"/>
      <c r="P130" s="75"/>
    </row>
    <row r="131" spans="1:16" ht="16.8" hidden="1" outlineLevel="1" x14ac:dyDescent="0.3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85" t="s">
        <v>73</v>
      </c>
      <c r="L131" s="86" t="str">
        <f>(IF(L130=0,"OK","ERREUR"))</f>
        <v>OK</v>
      </c>
      <c r="M131" s="75"/>
      <c r="N131" s="75"/>
      <c r="O131" s="75"/>
      <c r="P131" s="75"/>
    </row>
    <row r="132" spans="1:16" hidden="1" outlineLevel="1" x14ac:dyDescent="0.2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</row>
    <row r="133" spans="1:16" ht="16.8" hidden="1" outlineLevel="1" x14ac:dyDescent="0.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85" t="s">
        <v>75</v>
      </c>
      <c r="L133" s="86" t="str">
        <f>IF((AND(L128="OK",L131="OK")),"OK","ERREUR")</f>
        <v>OK</v>
      </c>
      <c r="M133" s="75"/>
      <c r="N133" s="75"/>
      <c r="O133" s="75"/>
      <c r="P133" s="75"/>
    </row>
    <row r="134" spans="1:16" collapsed="1" x14ac:dyDescent="0.2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</row>
    <row r="135" spans="1:16" s="93" customFormat="1" ht="17.399999999999999" x14ac:dyDescent="0.3">
      <c r="A135" s="92" t="s">
        <v>90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</row>
    <row r="136" spans="1:16" s="93" customFormat="1" ht="17.399999999999999" x14ac:dyDescent="0.3">
      <c r="A136" s="94" t="s">
        <v>91</v>
      </c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</row>
    <row r="137" spans="1:16" s="93" customFormat="1" ht="17.399999999999999" x14ac:dyDescent="0.3">
      <c r="A137" s="92" t="s">
        <v>87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</row>
  </sheetData>
  <dataConsolidate/>
  <mergeCells count="38">
    <mergeCell ref="A117:E117"/>
    <mergeCell ref="A113:E113"/>
    <mergeCell ref="A20:A22"/>
    <mergeCell ref="B20:B22"/>
    <mergeCell ref="D20:E21"/>
    <mergeCell ref="C20:C22"/>
    <mergeCell ref="B13:F13"/>
    <mergeCell ref="B14:F14"/>
    <mergeCell ref="A16:D16"/>
    <mergeCell ref="E16:P16"/>
    <mergeCell ref="B11:C11"/>
    <mergeCell ref="E1:P1"/>
    <mergeCell ref="E2:P2"/>
    <mergeCell ref="E3:P3"/>
    <mergeCell ref="E4:P4"/>
    <mergeCell ref="D10:F10"/>
    <mergeCell ref="J6:K6"/>
    <mergeCell ref="L6:P6"/>
    <mergeCell ref="L7:P7"/>
    <mergeCell ref="J8:K8"/>
    <mergeCell ref="J7:K7"/>
    <mergeCell ref="L8:P8"/>
    <mergeCell ref="B10:C10"/>
    <mergeCell ref="P20:P22"/>
    <mergeCell ref="A10:A11"/>
    <mergeCell ref="A6:A8"/>
    <mergeCell ref="E6:E8"/>
    <mergeCell ref="B6:D6"/>
    <mergeCell ref="F7:I7"/>
    <mergeCell ref="F8:I8"/>
    <mergeCell ref="B7:D7"/>
    <mergeCell ref="B8:D8"/>
    <mergeCell ref="H17:P18"/>
    <mergeCell ref="N20:N22"/>
    <mergeCell ref="G20:G22"/>
    <mergeCell ref="F20:F22"/>
    <mergeCell ref="I20:L21"/>
    <mergeCell ref="D11:F11"/>
  </mergeCells>
  <conditionalFormatting sqref="F24:F111">
    <cfRule type="cellIs" dxfId="3" priority="2" operator="equal">
      <formula>0</formula>
    </cfRule>
  </conditionalFormatting>
  <conditionalFormatting sqref="H17:P18">
    <cfRule type="notContainsBlanks" dxfId="2" priority="404">
      <formula>LEN(TRIM(H17))&gt;0</formula>
    </cfRule>
  </conditionalFormatting>
  <conditionalFormatting sqref="N24:N111">
    <cfRule type="cellIs" dxfId="1" priority="5" operator="equal">
      <formula>0</formula>
    </cfRule>
  </conditionalFormatting>
  <dataValidations count="5">
    <dataValidation type="decimal" allowBlank="1" showInputMessage="1" showErrorMessage="1" error="Le taux d'activité doit être supérieur à 0% et inférieur ou égal_x000a_à 100%" sqref="F18" xr:uid="{00000000-0002-0000-0000-000000000000}">
      <formula1>0</formula1>
      <formula2>1</formula2>
    </dataValidation>
    <dataValidation type="list" allowBlank="1" showInputMessage="1" showErrorMessage="1" error="Sélectionner le contenu du champs via la liste de valeur DIP ou FONDS" sqref="B18" xr:uid="{00000000-0002-0000-0000-000001000000}">
      <formula1>"DIP,FONDS"</formula1>
    </dataValidation>
    <dataValidation type="date" allowBlank="1" showInputMessage="1" showErrorMessage="1" errorTitle="Erreur date" error="Le format de saisie est jj.mm.aaaa (exemple 29.05.2012)._x000a_La date doit être comprise entre le 01.01.2000 et le 31.12.2050." sqref="A24:A111" xr:uid="{00000000-0002-0000-0000-000002000000}">
      <formula1>36526</formula1>
      <formula2>55153</formula2>
    </dataValidation>
    <dataValidation type="list" allowBlank="1" showInputMessage="1" showErrorMessage="1" errorTitle="Erreur" error="Utiliser la liste de valeur se trouvant à droite du champ pour sélectionner l'horaire" sqref="D24:D111" xr:uid="{00000000-0002-0000-0000-000003000000}">
      <formula1>Listes_heures</formula1>
    </dataValidation>
    <dataValidation type="list" showInputMessage="1" showErrorMessage="1" sqref="G24:G111" xr:uid="{00000000-0002-0000-0000-000004000000}">
      <formula1>"A REMUNERER , NUIT/WEEK-END"</formula1>
    </dataValidation>
  </dataValidations>
  <pageMargins left="0.15748031496062992" right="0.15748031496062992" top="0.19685039370078741" bottom="0.35433070866141736" header="0.19685039370078741" footer="0.19685039370078741"/>
  <pageSetup paperSize="9" scale="43" orientation="portrait" r:id="rId1"/>
  <headerFooter>
    <oddFooter>&amp;L&amp;8Màj.17.11.2014 - dg/mop/yl/cg&amp;R&amp;8&amp;F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eur de saisie" error="Indiquer uniquement_x000a_=&gt; si jour férié : OUI_x000a_=&gt; si jour non férié : NON" xr:uid="{00000000-0002-0000-0000-000005000000}">
          <x14:formula1>
            <xm:f>HORAIRE!$C$3:$C$4</xm:f>
          </x14:formula1>
          <xm:sqref>C24:C111</xm:sqref>
        </x14:dataValidation>
        <x14:dataValidation type="list" allowBlank="1" showInputMessage="1" showErrorMessage="1" errorTitle="Erreur format de saisie" error="Utiliser la liste de valeur se trouvant à droite du champ pour sélectionner l'horaire" xr:uid="{00000000-0002-0000-0000-000006000000}">
          <x14:formula1>
            <xm:f>HORAIRE!$A$2:$A$97</xm:f>
          </x14:formula1>
          <xm:sqref>P24:P111 I24:L111 E24:E111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X37"/>
  <sheetViews>
    <sheetView showGridLines="0" tabSelected="1" zoomScale="70" zoomScaleNormal="70" workbookViewId="0">
      <selection activeCell="A16" sqref="A16:E16"/>
    </sheetView>
  </sheetViews>
  <sheetFormatPr baseColWidth="10" defaultColWidth="11.44140625" defaultRowHeight="13.8" x14ac:dyDescent="0.25"/>
  <cols>
    <col min="1" max="1" width="17.33203125" style="5" bestFit="1" customWidth="1"/>
    <col min="2" max="2" width="15" style="5" customWidth="1"/>
    <col min="3" max="3" width="17.109375" style="5" bestFit="1" customWidth="1"/>
    <col min="4" max="5" width="19" style="5" customWidth="1"/>
    <col min="6" max="6" width="23" style="5" customWidth="1"/>
    <col min="7" max="7" width="17.6640625" style="5" customWidth="1"/>
    <col min="8" max="8" width="15.6640625" style="5" customWidth="1"/>
    <col min="9" max="9" width="16.109375" style="5" customWidth="1"/>
    <col min="10" max="10" width="16" style="5" customWidth="1"/>
    <col min="11" max="11" width="17.6640625" style="5" customWidth="1"/>
    <col min="12" max="12" width="1.6640625" style="5" customWidth="1"/>
    <col min="13" max="13" width="17.6640625" style="5" customWidth="1"/>
    <col min="14" max="14" width="1.6640625" style="5" customWidth="1"/>
    <col min="15" max="15" width="17.6640625" style="5" customWidth="1"/>
    <col min="16" max="16384" width="11.44140625" style="5"/>
  </cols>
  <sheetData>
    <row r="1" spans="1:24" ht="15" customHeight="1" x14ac:dyDescent="0.25">
      <c r="A1" s="9"/>
      <c r="B1" s="10"/>
      <c r="C1" s="10"/>
      <c r="D1" s="213" t="s">
        <v>86</v>
      </c>
      <c r="E1" s="214"/>
      <c r="F1" s="214"/>
      <c r="G1" s="214"/>
      <c r="H1" s="214"/>
      <c r="I1" s="214"/>
      <c r="J1" s="214"/>
      <c r="K1" s="214"/>
      <c r="L1" s="214"/>
      <c r="M1" s="215"/>
      <c r="N1" s="10"/>
      <c r="O1" s="50"/>
    </row>
    <row r="2" spans="1:24" ht="33" customHeight="1" x14ac:dyDescent="0.25">
      <c r="A2" s="11"/>
      <c r="D2" s="216"/>
      <c r="E2" s="217"/>
      <c r="F2" s="217"/>
      <c r="G2" s="217"/>
      <c r="H2" s="217"/>
      <c r="I2" s="217"/>
      <c r="J2" s="217"/>
      <c r="K2" s="217"/>
      <c r="L2" s="217"/>
      <c r="M2" s="218"/>
      <c r="O2" s="35"/>
    </row>
    <row r="3" spans="1:24" x14ac:dyDescent="0.25">
      <c r="A3" s="11"/>
      <c r="D3" s="219"/>
      <c r="E3" s="220"/>
      <c r="F3" s="220"/>
      <c r="G3" s="220"/>
      <c r="H3" s="220"/>
      <c r="I3" s="220"/>
      <c r="J3" s="220"/>
      <c r="K3" s="220"/>
      <c r="L3" s="220"/>
      <c r="M3" s="221"/>
      <c r="O3" s="35"/>
    </row>
    <row r="4" spans="1:24" ht="34.5" customHeight="1" x14ac:dyDescent="0.25">
      <c r="A4" s="11"/>
      <c r="D4" s="191" t="s">
        <v>9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</row>
    <row r="5" spans="1:24" ht="18.75" customHeight="1" x14ac:dyDescent="0.25">
      <c r="A5" s="95" t="s">
        <v>2</v>
      </c>
      <c r="B5" s="33" t="s">
        <v>55</v>
      </c>
      <c r="C5" s="240" t="s">
        <v>57</v>
      </c>
      <c r="D5" s="240"/>
      <c r="E5" s="240"/>
      <c r="F5" s="34" t="s">
        <v>54</v>
      </c>
      <c r="G5" s="194" t="s">
        <v>26</v>
      </c>
      <c r="H5" s="195"/>
      <c r="I5" s="195"/>
      <c r="J5" s="195"/>
      <c r="K5" s="195"/>
      <c r="L5" s="195"/>
      <c r="M5" s="195"/>
      <c r="N5" s="195"/>
      <c r="O5" s="196"/>
    </row>
    <row r="6" spans="1:24" ht="15" x14ac:dyDescent="0.25">
      <c r="A6" s="13"/>
      <c r="B6" s="6"/>
      <c r="C6" s="6"/>
      <c r="D6" s="6"/>
      <c r="E6" s="6"/>
      <c r="F6" s="6"/>
      <c r="G6" s="6"/>
      <c r="H6" s="6"/>
      <c r="I6" s="15"/>
      <c r="J6" s="21"/>
      <c r="K6" s="21"/>
      <c r="L6" s="21"/>
      <c r="M6" s="21"/>
      <c r="N6" s="21"/>
      <c r="O6" s="51"/>
    </row>
    <row r="7" spans="1:24" ht="16.8" x14ac:dyDescent="0.3">
      <c r="A7" s="14" t="s">
        <v>3</v>
      </c>
      <c r="B7" s="205" t="str">
        <f>IF(ISBLANK(DETAIL!$B$13),"",DETAIL!$B$13)</f>
        <v/>
      </c>
      <c r="C7" s="205"/>
      <c r="D7" s="205"/>
      <c r="E7" s="205"/>
      <c r="F7" s="14" t="s">
        <v>4</v>
      </c>
      <c r="G7" s="205" t="str">
        <f>IF(ISBLANK(DETAIL!$B$14),"",DETAIL!$B$14)</f>
        <v/>
      </c>
      <c r="H7" s="205"/>
      <c r="I7" s="205"/>
      <c r="J7" s="205"/>
      <c r="K7" s="15"/>
      <c r="L7" s="15"/>
      <c r="M7" s="15"/>
      <c r="N7" s="15"/>
      <c r="O7" s="52"/>
    </row>
    <row r="8" spans="1:24" ht="15" x14ac:dyDescent="0.25">
      <c r="A8" s="13"/>
      <c r="B8" s="6"/>
      <c r="C8" s="6"/>
      <c r="D8" s="6"/>
      <c r="E8" s="6"/>
      <c r="F8" s="6"/>
      <c r="G8" s="6"/>
      <c r="H8" s="6"/>
      <c r="I8" s="15"/>
      <c r="J8" s="15"/>
      <c r="K8" s="15"/>
      <c r="L8" s="15"/>
      <c r="M8" s="15"/>
      <c r="N8" s="15"/>
      <c r="O8" s="52"/>
    </row>
    <row r="9" spans="1:24" ht="16.8" x14ac:dyDescent="0.3">
      <c r="A9" s="144" t="s">
        <v>23</v>
      </c>
      <c r="B9" s="145"/>
      <c r="C9" s="145"/>
      <c r="D9" s="241"/>
      <c r="E9" s="197" t="str">
        <f>IF(ISBLANK(DETAIL!$E$16),"",DETAIL!$E$16)</f>
        <v/>
      </c>
      <c r="F9" s="198"/>
      <c r="G9" s="198"/>
      <c r="H9" s="198"/>
      <c r="I9" s="198"/>
      <c r="J9" s="198"/>
      <c r="K9" s="198"/>
      <c r="L9" s="198"/>
      <c r="M9" s="198"/>
      <c r="N9" s="198"/>
      <c r="O9" s="199"/>
    </row>
    <row r="10" spans="1:24" x14ac:dyDescent="0.25">
      <c r="A10" s="16"/>
      <c r="B10" s="8"/>
      <c r="C10" s="8"/>
      <c r="D10" s="8"/>
      <c r="E10" s="8"/>
      <c r="F10" s="8"/>
      <c r="G10" s="8"/>
      <c r="H10" s="8"/>
      <c r="O10" s="35"/>
    </row>
    <row r="11" spans="1:24" ht="18.75" customHeight="1" x14ac:dyDescent="0.3">
      <c r="A11" s="17" t="s">
        <v>19</v>
      </c>
      <c r="B11" s="36" t="str">
        <f>IF(ISBLANK(DETAIL!$B$18),"",DETAIL!$B$18)</f>
        <v>DIP</v>
      </c>
      <c r="C11" s="48" t="str">
        <f>IF(B11="DIP", "Numéro DIP", "")</f>
        <v>Numéro DIP</v>
      </c>
      <c r="D11" s="96"/>
      <c r="E11" s="8" t="str">
        <f>IF($B$11="DIP",IF(ISBLANK($D$11),"Indiquer N° ETAT",""),"")</f>
        <v>Indiquer N° ETAT</v>
      </c>
      <c r="F11" s="200" t="s">
        <v>43</v>
      </c>
      <c r="G11" s="201"/>
      <c r="H11" s="201"/>
      <c r="I11" s="201"/>
      <c r="J11" s="201"/>
      <c r="K11" s="201"/>
      <c r="M11" s="202" t="s">
        <v>95</v>
      </c>
      <c r="O11" s="202" t="s">
        <v>58</v>
      </c>
    </row>
    <row r="12" spans="1:24" ht="18.75" customHeight="1" x14ac:dyDescent="0.3">
      <c r="A12" s="17" t="s">
        <v>20</v>
      </c>
      <c r="B12" s="72" t="str">
        <f>IF(ISBLANK(DETAIL!$F$18),"",DETAIL!$F$18)</f>
        <v/>
      </c>
      <c r="C12" s="8"/>
      <c r="D12" s="8"/>
      <c r="E12" s="8"/>
      <c r="F12" s="201"/>
      <c r="G12" s="201"/>
      <c r="H12" s="201"/>
      <c r="I12" s="201"/>
      <c r="J12" s="201"/>
      <c r="K12" s="201"/>
      <c r="M12" s="206"/>
      <c r="O12" s="203"/>
    </row>
    <row r="13" spans="1:24" ht="14.25" customHeight="1" x14ac:dyDescent="0.25">
      <c r="A13" s="16"/>
      <c r="B13" s="8"/>
      <c r="C13" s="8"/>
      <c r="D13" s="8"/>
      <c r="E13" s="8"/>
      <c r="F13" s="42" t="s">
        <v>44</v>
      </c>
      <c r="G13" s="42">
        <v>1.25</v>
      </c>
      <c r="H13" s="42">
        <v>1.5</v>
      </c>
      <c r="I13" s="42">
        <v>1.75</v>
      </c>
      <c r="J13" s="42">
        <v>2</v>
      </c>
      <c r="K13" s="49" t="s">
        <v>42</v>
      </c>
      <c r="M13" s="207"/>
      <c r="O13" s="203"/>
    </row>
    <row r="14" spans="1:24" ht="5.25" customHeight="1" x14ac:dyDescent="0.25">
      <c r="A14" s="11"/>
      <c r="O14" s="203"/>
    </row>
    <row r="15" spans="1:24" ht="60" customHeight="1" x14ac:dyDescent="0.25">
      <c r="A15" s="246" t="s">
        <v>11</v>
      </c>
      <c r="B15" s="247"/>
      <c r="C15" s="40"/>
      <c r="D15" s="37" t="s">
        <v>10</v>
      </c>
      <c r="E15" s="41"/>
      <c r="F15" s="38" t="s">
        <v>45</v>
      </c>
      <c r="G15" s="74">
        <f>IF(DETAIL!$L$125="erreur","Erreur: vérifier la ventilation des heures",DETAIL!I115)</f>
        <v>0</v>
      </c>
      <c r="H15" s="74">
        <f>IF(DETAIL!$L$125="erreur","Erreur: vérifier la ventilation des heures",DETAIL!J115)</f>
        <v>0</v>
      </c>
      <c r="I15" s="74">
        <f>IF(DETAIL!$L$125="erreur","Erreur: vérifier la ventilation des heures",DETAIL!K115)</f>
        <v>0</v>
      </c>
      <c r="J15" s="74">
        <f>IF(DETAIL!$L$125="erreur","Erreur: vérifier la ventilation des heures",DETAIL!L115)</f>
        <v>0</v>
      </c>
      <c r="K15" s="44">
        <f>SUM(G15:J15)</f>
        <v>0</v>
      </c>
      <c r="L15" s="70"/>
      <c r="M15" s="74">
        <f>IF(DETAIL!$L$133="erreur","Erreur décompte d'heures nuit/WE &gt; total heures effectuées",DETAIL!P115)</f>
        <v>0</v>
      </c>
      <c r="N15" s="46"/>
      <c r="O15" s="204"/>
      <c r="T15" s="21"/>
      <c r="U15" s="21"/>
      <c r="V15" s="21"/>
      <c r="W15" s="21"/>
      <c r="X15" s="21"/>
    </row>
    <row r="16" spans="1:24" ht="21.75" customHeight="1" x14ac:dyDescent="0.25">
      <c r="A16" s="155" t="str">
        <f>IF(C15&gt;22,"AVERTISSEMENT: Ce dispositif ne concerne en principe pas les cadres supérieurs","")</f>
        <v/>
      </c>
      <c r="B16" s="156"/>
      <c r="C16" s="156"/>
      <c r="D16" s="156"/>
      <c r="E16" s="156"/>
      <c r="F16" s="53"/>
      <c r="G16" s="39" t="str">
        <f>IF($B$11="DIP", "D46", "5510")</f>
        <v>D46</v>
      </c>
      <c r="H16" s="39" t="str">
        <f>IF($B$11="DIP", "D48", "5520")</f>
        <v>D48</v>
      </c>
      <c r="I16" s="39" t="str">
        <f>IF($B$11="DIP", "D49", "5525")</f>
        <v>D49</v>
      </c>
      <c r="J16" s="39" t="str">
        <f>IF($B$11="DIP", "D50", "5530")</f>
        <v>D50</v>
      </c>
      <c r="O16" s="35"/>
    </row>
    <row r="17" spans="1:24" s="21" customFormat="1" ht="59.25" customHeight="1" x14ac:dyDescent="0.25">
      <c r="A17" s="242" t="s">
        <v>12</v>
      </c>
      <c r="B17" s="243"/>
      <c r="C17" s="244"/>
      <c r="D17" s="245"/>
      <c r="E17" s="45"/>
      <c r="F17" s="43" t="s">
        <v>46</v>
      </c>
      <c r="G17" s="55">
        <f>(ROUND(($E$17*G15)/0.05,0)*0.05)*1.25</f>
        <v>0</v>
      </c>
      <c r="H17" s="55">
        <f>(ROUND(($E$17*H15)/0.05,0)*0.05)*1.5</f>
        <v>0</v>
      </c>
      <c r="I17" s="55">
        <f>(ROUND(($E$17*I15)/0.05,0)*0.05)*1.75</f>
        <v>0</v>
      </c>
      <c r="J17" s="55">
        <f>(ROUND(($E$17*J15)/0.05,0)*0.05)*2</f>
        <v>0</v>
      </c>
      <c r="K17" s="56">
        <f>SUM(G17:J17)</f>
        <v>0</v>
      </c>
      <c r="L17" s="46"/>
      <c r="M17" s="56">
        <f>ROUND((M15*7.8)/0.05,0)*0.05</f>
        <v>0</v>
      </c>
      <c r="N17" s="46"/>
      <c r="O17" s="56">
        <f>K17+M17</f>
        <v>0</v>
      </c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5">
      <c r="A18" s="16"/>
      <c r="B18" s="8"/>
      <c r="C18" s="8"/>
      <c r="D18" s="8"/>
      <c r="E18" s="8"/>
      <c r="F18" s="8"/>
      <c r="G18" s="8"/>
      <c r="H18" s="8"/>
      <c r="O18" s="35"/>
    </row>
    <row r="19" spans="1:24" ht="24.9" customHeight="1" x14ac:dyDescent="0.25">
      <c r="A19" s="231" t="s">
        <v>13</v>
      </c>
      <c r="B19" s="232"/>
      <c r="C19" s="232"/>
      <c r="D19" s="232"/>
      <c r="E19" s="232"/>
      <c r="F19" s="163" t="s">
        <v>18</v>
      </c>
      <c r="G19" s="164"/>
      <c r="H19" s="222"/>
      <c r="I19" s="223"/>
      <c r="J19" s="171" t="s">
        <v>6</v>
      </c>
      <c r="K19" s="172"/>
      <c r="L19" s="172"/>
      <c r="M19" s="172"/>
      <c r="N19" s="172"/>
      <c r="O19" s="173"/>
    </row>
    <row r="20" spans="1:24" ht="39.9" customHeight="1" x14ac:dyDescent="0.25">
      <c r="A20" s="234" t="s">
        <v>81</v>
      </c>
      <c r="B20" s="235"/>
      <c r="C20" s="235"/>
      <c r="D20" s="235"/>
      <c r="E20" s="235"/>
      <c r="F20" s="228"/>
      <c r="G20" s="229"/>
      <c r="H20" s="229"/>
      <c r="I20" s="230"/>
      <c r="J20" s="174"/>
      <c r="K20" s="175"/>
      <c r="L20" s="175"/>
      <c r="M20" s="175"/>
      <c r="N20" s="175"/>
      <c r="O20" s="176"/>
    </row>
    <row r="21" spans="1:24" ht="30" customHeight="1" x14ac:dyDescent="0.25">
      <c r="A21" s="236"/>
      <c r="B21" s="237"/>
      <c r="C21" s="237"/>
      <c r="D21" s="237"/>
      <c r="E21" s="237"/>
      <c r="F21" s="169" t="s">
        <v>5</v>
      </c>
      <c r="G21" s="170"/>
      <c r="H21" s="212"/>
      <c r="I21" s="212"/>
      <c r="J21" s="177"/>
      <c r="K21" s="178"/>
      <c r="L21" s="178"/>
      <c r="M21" s="178"/>
      <c r="N21" s="178"/>
      <c r="O21" s="179"/>
    </row>
    <row r="22" spans="1:24" ht="5.25" customHeight="1" x14ac:dyDescent="0.25">
      <c r="A22" s="236"/>
      <c r="B22" s="237"/>
      <c r="C22" s="237"/>
      <c r="D22" s="237"/>
      <c r="E22" s="237"/>
      <c r="F22" s="22"/>
      <c r="G22" s="22"/>
      <c r="H22" s="22"/>
      <c r="I22" s="22"/>
      <c r="J22" s="22"/>
      <c r="K22" s="22"/>
      <c r="L22" s="22"/>
      <c r="M22" s="22"/>
      <c r="N22" s="22"/>
      <c r="O22" s="54"/>
      <c r="P22" s="22"/>
    </row>
    <row r="23" spans="1:24" ht="20.100000000000001" customHeight="1" x14ac:dyDescent="0.25">
      <c r="A23" s="236"/>
      <c r="B23" s="237"/>
      <c r="C23" s="237"/>
      <c r="D23" s="237"/>
      <c r="E23" s="237"/>
      <c r="F23" s="163" t="s">
        <v>16</v>
      </c>
      <c r="G23" s="164"/>
      <c r="H23" s="222"/>
      <c r="I23" s="223"/>
      <c r="J23" s="171" t="s">
        <v>6</v>
      </c>
      <c r="K23" s="172"/>
      <c r="L23" s="172"/>
      <c r="M23" s="172"/>
      <c r="N23" s="172"/>
      <c r="O23" s="173"/>
    </row>
    <row r="24" spans="1:24" ht="44.25" customHeight="1" x14ac:dyDescent="0.25">
      <c r="A24" s="236"/>
      <c r="B24" s="237"/>
      <c r="C24" s="237"/>
      <c r="D24" s="237"/>
      <c r="E24" s="237"/>
      <c r="F24" s="228"/>
      <c r="G24" s="229"/>
      <c r="H24" s="229"/>
      <c r="I24" s="230"/>
      <c r="J24" s="174"/>
      <c r="K24" s="175"/>
      <c r="L24" s="175"/>
      <c r="M24" s="175"/>
      <c r="N24" s="175"/>
      <c r="O24" s="176"/>
    </row>
    <row r="25" spans="1:24" ht="30" customHeight="1" x14ac:dyDescent="0.25">
      <c r="A25" s="236"/>
      <c r="B25" s="237"/>
      <c r="C25" s="237"/>
      <c r="D25" s="237"/>
      <c r="E25" s="237"/>
      <c r="F25" s="169" t="s">
        <v>5</v>
      </c>
      <c r="G25" s="170"/>
      <c r="H25" s="212"/>
      <c r="I25" s="212"/>
      <c r="J25" s="177"/>
      <c r="K25" s="178"/>
      <c r="L25" s="178"/>
      <c r="M25" s="178"/>
      <c r="N25" s="178"/>
      <c r="O25" s="179"/>
    </row>
    <row r="26" spans="1:24" ht="5.25" customHeight="1" x14ac:dyDescent="0.25">
      <c r="A26" s="236"/>
      <c r="B26" s="237"/>
      <c r="C26" s="237"/>
      <c r="D26" s="237"/>
      <c r="E26" s="237"/>
      <c r="M26" s="35"/>
      <c r="O26" s="35"/>
    </row>
    <row r="27" spans="1:24" ht="36.75" customHeight="1" x14ac:dyDescent="0.25">
      <c r="A27" s="238"/>
      <c r="B27" s="239"/>
      <c r="C27" s="239"/>
      <c r="D27" s="239"/>
      <c r="E27" s="239"/>
      <c r="F27" s="163" t="s">
        <v>17</v>
      </c>
      <c r="G27" s="164"/>
      <c r="H27" s="222"/>
      <c r="I27" s="223"/>
      <c r="J27" s="180" t="s">
        <v>6</v>
      </c>
      <c r="K27" s="181"/>
      <c r="L27" s="181"/>
      <c r="M27" s="181"/>
      <c r="N27" s="181"/>
      <c r="O27" s="182"/>
    </row>
    <row r="28" spans="1:24" ht="3.75" customHeight="1" x14ac:dyDescent="0.25">
      <c r="A28" s="11"/>
      <c r="F28" s="224"/>
      <c r="G28" s="189"/>
      <c r="H28" s="225"/>
      <c r="I28" s="226"/>
      <c r="J28" s="183"/>
      <c r="K28" s="184"/>
      <c r="L28" s="184"/>
      <c r="M28" s="184"/>
      <c r="N28" s="184"/>
      <c r="O28" s="185"/>
    </row>
    <row r="29" spans="1:24" ht="23.25" customHeight="1" x14ac:dyDescent="0.25">
      <c r="A29" s="231" t="s">
        <v>14</v>
      </c>
      <c r="B29" s="232"/>
      <c r="C29" s="232"/>
      <c r="D29" s="232"/>
      <c r="E29" s="233"/>
      <c r="F29" s="227"/>
      <c r="G29" s="225"/>
      <c r="H29" s="225"/>
      <c r="I29" s="226"/>
      <c r="J29" s="183"/>
      <c r="K29" s="184"/>
      <c r="L29" s="184"/>
      <c r="M29" s="184"/>
      <c r="N29" s="184"/>
      <c r="O29" s="185"/>
    </row>
    <row r="30" spans="1:24" ht="30" customHeight="1" x14ac:dyDescent="0.25">
      <c r="A30" s="152" t="s">
        <v>79</v>
      </c>
      <c r="B30" s="153"/>
      <c r="C30" s="153"/>
      <c r="D30" s="153"/>
      <c r="E30" s="154"/>
      <c r="F30" s="228"/>
      <c r="G30" s="229"/>
      <c r="H30" s="229"/>
      <c r="I30" s="230"/>
      <c r="J30" s="186"/>
      <c r="K30" s="187"/>
      <c r="L30" s="187"/>
      <c r="M30" s="187"/>
      <c r="N30" s="187"/>
      <c r="O30" s="188"/>
    </row>
    <row r="31" spans="1:24" ht="31.5" customHeight="1" x14ac:dyDescent="0.25">
      <c r="A31" s="163" t="s">
        <v>78</v>
      </c>
      <c r="B31" s="164"/>
      <c r="C31" s="165"/>
      <c r="D31" s="159" t="s">
        <v>6</v>
      </c>
      <c r="E31" s="160"/>
      <c r="F31" s="169" t="s">
        <v>5</v>
      </c>
      <c r="G31" s="170"/>
      <c r="H31" s="212"/>
      <c r="I31" s="212"/>
      <c r="J31" s="186"/>
      <c r="K31" s="187"/>
      <c r="L31" s="187"/>
      <c r="M31" s="187"/>
      <c r="N31" s="187"/>
      <c r="O31" s="188"/>
    </row>
    <row r="32" spans="1:24" ht="5.25" customHeight="1" x14ac:dyDescent="0.25">
      <c r="A32" s="166"/>
      <c r="B32" s="167"/>
      <c r="C32" s="168"/>
      <c r="D32" s="161"/>
      <c r="E32" s="162"/>
    </row>
    <row r="33" spans="1:15" ht="30" customHeight="1" x14ac:dyDescent="0.25">
      <c r="A33" s="73" t="s">
        <v>5</v>
      </c>
      <c r="B33" s="157"/>
      <c r="C33" s="158"/>
      <c r="D33" s="161"/>
      <c r="E33" s="162"/>
      <c r="F33" s="164" t="s">
        <v>15</v>
      </c>
      <c r="G33" s="164"/>
      <c r="H33" s="164"/>
      <c r="I33" s="165"/>
      <c r="J33" s="171" t="s">
        <v>6</v>
      </c>
      <c r="K33" s="172"/>
      <c r="L33" s="172"/>
      <c r="M33" s="172"/>
      <c r="N33" s="172"/>
      <c r="O33" s="173"/>
    </row>
    <row r="34" spans="1:15" ht="5.25" customHeight="1" x14ac:dyDescent="0.25">
      <c r="A34" s="11"/>
      <c r="F34" s="189"/>
      <c r="G34" s="189"/>
      <c r="H34" s="189"/>
      <c r="I34" s="190"/>
      <c r="J34" s="174"/>
      <c r="K34" s="175"/>
      <c r="L34" s="175"/>
      <c r="M34" s="175"/>
      <c r="N34" s="175"/>
      <c r="O34" s="176"/>
    </row>
    <row r="35" spans="1:15" ht="19.5" customHeight="1" x14ac:dyDescent="0.25">
      <c r="A35" s="163" t="s">
        <v>84</v>
      </c>
      <c r="B35" s="164"/>
      <c r="C35" s="208"/>
      <c r="D35" s="171" t="s">
        <v>6</v>
      </c>
      <c r="E35" s="172"/>
      <c r="F35" s="189"/>
      <c r="G35" s="189"/>
      <c r="H35" s="189"/>
      <c r="I35" s="190"/>
      <c r="J35" s="174"/>
      <c r="K35" s="175"/>
      <c r="L35" s="175"/>
      <c r="M35" s="175"/>
      <c r="N35" s="175"/>
      <c r="O35" s="176"/>
    </row>
    <row r="36" spans="1:15" ht="27" customHeight="1" x14ac:dyDescent="0.25">
      <c r="A36" s="209"/>
      <c r="B36" s="210"/>
      <c r="C36" s="211"/>
      <c r="D36" s="174"/>
      <c r="E36" s="175"/>
      <c r="F36" s="167"/>
      <c r="G36" s="167"/>
      <c r="H36" s="167"/>
      <c r="I36" s="168"/>
      <c r="J36" s="174"/>
      <c r="K36" s="175"/>
      <c r="L36" s="175"/>
      <c r="M36" s="175"/>
      <c r="N36" s="175"/>
      <c r="O36" s="176"/>
    </row>
    <row r="37" spans="1:15" ht="30" customHeight="1" x14ac:dyDescent="0.25">
      <c r="A37" s="73" t="s">
        <v>5</v>
      </c>
      <c r="B37" s="157"/>
      <c r="C37" s="158"/>
      <c r="D37" s="177"/>
      <c r="E37" s="178"/>
      <c r="F37" s="169" t="s">
        <v>5</v>
      </c>
      <c r="G37" s="170"/>
      <c r="H37" s="212"/>
      <c r="I37" s="212"/>
      <c r="J37" s="174"/>
      <c r="K37" s="175"/>
      <c r="L37" s="175"/>
      <c r="M37" s="175"/>
      <c r="N37" s="175"/>
      <c r="O37" s="176"/>
    </row>
  </sheetData>
  <mergeCells count="40">
    <mergeCell ref="F21:G21"/>
    <mergeCell ref="A9:D9"/>
    <mergeCell ref="A17:D17"/>
    <mergeCell ref="F19:I20"/>
    <mergeCell ref="A15:B15"/>
    <mergeCell ref="A35:C36"/>
    <mergeCell ref="H37:I37"/>
    <mergeCell ref="B37:C37"/>
    <mergeCell ref="D35:E37"/>
    <mergeCell ref="D1:M3"/>
    <mergeCell ref="F27:I30"/>
    <mergeCell ref="H31:I31"/>
    <mergeCell ref="H21:I21"/>
    <mergeCell ref="F23:I24"/>
    <mergeCell ref="H25:I25"/>
    <mergeCell ref="G7:J7"/>
    <mergeCell ref="A29:E29"/>
    <mergeCell ref="A19:E19"/>
    <mergeCell ref="A20:E27"/>
    <mergeCell ref="C5:E5"/>
    <mergeCell ref="J19:O21"/>
    <mergeCell ref="D4:O4"/>
    <mergeCell ref="G5:O5"/>
    <mergeCell ref="E9:O9"/>
    <mergeCell ref="F11:K12"/>
    <mergeCell ref="O11:O15"/>
    <mergeCell ref="B7:E7"/>
    <mergeCell ref="M11:M13"/>
    <mergeCell ref="F25:G25"/>
    <mergeCell ref="F31:G31"/>
    <mergeCell ref="F37:G37"/>
    <mergeCell ref="J23:O25"/>
    <mergeCell ref="J27:O31"/>
    <mergeCell ref="F33:I36"/>
    <mergeCell ref="J33:O37"/>
    <mergeCell ref="A30:E30"/>
    <mergeCell ref="A16:E16"/>
    <mergeCell ref="B33:C33"/>
    <mergeCell ref="D31:E33"/>
    <mergeCell ref="A31:C32"/>
  </mergeCells>
  <conditionalFormatting sqref="E11:E12">
    <cfRule type="notContainsBlanks" dxfId="0" priority="1">
      <formula>LEN(TRIM(E11))&gt;0</formula>
    </cfRule>
  </conditionalFormatting>
  <pageMargins left="0.15748031496062992" right="0.15748031496062992" top="0.19685039370078741" bottom="0.35433070866141736" header="0.19685039370078741" footer="0.19685039370078741"/>
  <pageSetup paperSize="9" scale="61" orientation="landscape" r:id="rId1"/>
  <headerFooter>
    <oddFooter>&amp;L&amp;8Màj.24.11.2014 - dg/mop/yl/cg&amp;R&amp;8&amp;F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7"/>
  <sheetViews>
    <sheetView workbookViewId="0">
      <selection activeCell="A2" sqref="A1:A2"/>
    </sheetView>
  </sheetViews>
  <sheetFormatPr baseColWidth="10" defaultColWidth="11.44140625" defaultRowHeight="14.4" x14ac:dyDescent="0.3"/>
  <cols>
    <col min="1" max="16384" width="11.44140625" style="24"/>
  </cols>
  <sheetData>
    <row r="1" spans="1:6" x14ac:dyDescent="0.3">
      <c r="A1" s="23">
        <v>0</v>
      </c>
      <c r="C1" s="248" t="s">
        <v>29</v>
      </c>
      <c r="D1" s="248"/>
      <c r="E1" s="248"/>
      <c r="F1" s="248"/>
    </row>
    <row r="2" spans="1:6" x14ac:dyDescent="0.3">
      <c r="A2" s="23">
        <v>1.0416666666666666E-2</v>
      </c>
    </row>
    <row r="3" spans="1:6" x14ac:dyDescent="0.3">
      <c r="A3" s="23">
        <v>2.0833333333333301E-2</v>
      </c>
      <c r="C3" s="24" t="s">
        <v>38</v>
      </c>
    </row>
    <row r="4" spans="1:6" x14ac:dyDescent="0.3">
      <c r="A4" s="23">
        <v>3.125E-2</v>
      </c>
      <c r="C4" s="24" t="s">
        <v>39</v>
      </c>
    </row>
    <row r="5" spans="1:6" x14ac:dyDescent="0.3">
      <c r="A5" s="23">
        <v>4.1666666666666699E-2</v>
      </c>
    </row>
    <row r="6" spans="1:6" x14ac:dyDescent="0.3">
      <c r="A6" s="23">
        <v>5.2083333333333301E-2</v>
      </c>
    </row>
    <row r="7" spans="1:6" x14ac:dyDescent="0.3">
      <c r="A7" s="23">
        <v>6.25E-2</v>
      </c>
    </row>
    <row r="8" spans="1:6" x14ac:dyDescent="0.3">
      <c r="A8" s="23">
        <v>7.2916666666666699E-2</v>
      </c>
    </row>
    <row r="9" spans="1:6" x14ac:dyDescent="0.3">
      <c r="A9" s="23">
        <v>8.3333333333333301E-2</v>
      </c>
    </row>
    <row r="10" spans="1:6" x14ac:dyDescent="0.3">
      <c r="A10" s="23">
        <v>9.375E-2</v>
      </c>
    </row>
    <row r="11" spans="1:6" x14ac:dyDescent="0.3">
      <c r="A11" s="23">
        <v>0.104166666666667</v>
      </c>
    </row>
    <row r="12" spans="1:6" x14ac:dyDescent="0.3">
      <c r="A12" s="23">
        <v>0.114583333333333</v>
      </c>
    </row>
    <row r="13" spans="1:6" x14ac:dyDescent="0.3">
      <c r="A13" s="23">
        <v>0.125</v>
      </c>
    </row>
    <row r="14" spans="1:6" x14ac:dyDescent="0.3">
      <c r="A14" s="23">
        <v>0.13541666666666699</v>
      </c>
    </row>
    <row r="15" spans="1:6" x14ac:dyDescent="0.3">
      <c r="A15" s="23">
        <v>0.14583333333333301</v>
      </c>
    </row>
    <row r="16" spans="1:6" x14ac:dyDescent="0.3">
      <c r="A16" s="23">
        <v>0.15625</v>
      </c>
    </row>
    <row r="17" spans="1:1" x14ac:dyDescent="0.3">
      <c r="A17" s="23">
        <v>0.16666666666666699</v>
      </c>
    </row>
    <row r="18" spans="1:1" x14ac:dyDescent="0.3">
      <c r="A18" s="23">
        <v>0.17708333333333301</v>
      </c>
    </row>
    <row r="19" spans="1:1" x14ac:dyDescent="0.3">
      <c r="A19" s="23">
        <v>0.1875</v>
      </c>
    </row>
    <row r="20" spans="1:1" x14ac:dyDescent="0.3">
      <c r="A20" s="23">
        <v>0.19791666666666699</v>
      </c>
    </row>
    <row r="21" spans="1:1" x14ac:dyDescent="0.3">
      <c r="A21" s="23">
        <v>0.20833333333333301</v>
      </c>
    </row>
    <row r="22" spans="1:1" x14ac:dyDescent="0.3">
      <c r="A22" s="23">
        <v>0.21875</v>
      </c>
    </row>
    <row r="23" spans="1:1" x14ac:dyDescent="0.3">
      <c r="A23" s="23">
        <v>0.22916666666666699</v>
      </c>
    </row>
    <row r="24" spans="1:1" x14ac:dyDescent="0.3">
      <c r="A24" s="23">
        <v>0.23958333333333301</v>
      </c>
    </row>
    <row r="25" spans="1:1" x14ac:dyDescent="0.3">
      <c r="A25" s="23">
        <v>0.25</v>
      </c>
    </row>
    <row r="26" spans="1:1" x14ac:dyDescent="0.3">
      <c r="A26" s="23">
        <v>0.26041666666666702</v>
      </c>
    </row>
    <row r="27" spans="1:1" x14ac:dyDescent="0.3">
      <c r="A27" s="23">
        <v>0.27083333333333298</v>
      </c>
    </row>
    <row r="28" spans="1:1" x14ac:dyDescent="0.3">
      <c r="A28" s="23">
        <v>0.28125</v>
      </c>
    </row>
    <row r="29" spans="1:1" x14ac:dyDescent="0.3">
      <c r="A29" s="23">
        <v>0.29166666666666702</v>
      </c>
    </row>
    <row r="30" spans="1:1" x14ac:dyDescent="0.3">
      <c r="A30" s="23">
        <v>0.30208333333333298</v>
      </c>
    </row>
    <row r="31" spans="1:1" x14ac:dyDescent="0.3">
      <c r="A31" s="23">
        <v>0.3125</v>
      </c>
    </row>
    <row r="32" spans="1:1" x14ac:dyDescent="0.3">
      <c r="A32" s="23">
        <v>0.32291666666666702</v>
      </c>
    </row>
    <row r="33" spans="1:1" x14ac:dyDescent="0.3">
      <c r="A33" s="23">
        <v>0.33333333333333298</v>
      </c>
    </row>
    <row r="34" spans="1:1" x14ac:dyDescent="0.3">
      <c r="A34" s="23">
        <v>0.34375</v>
      </c>
    </row>
    <row r="35" spans="1:1" x14ac:dyDescent="0.3">
      <c r="A35" s="23">
        <v>0.35416666666666702</v>
      </c>
    </row>
    <row r="36" spans="1:1" x14ac:dyDescent="0.3">
      <c r="A36" s="23">
        <v>0.36458333333333298</v>
      </c>
    </row>
    <row r="37" spans="1:1" x14ac:dyDescent="0.3">
      <c r="A37" s="23">
        <v>0.375</v>
      </c>
    </row>
    <row r="38" spans="1:1" x14ac:dyDescent="0.3">
      <c r="A38" s="23">
        <v>0.38541666666666702</v>
      </c>
    </row>
    <row r="39" spans="1:1" x14ac:dyDescent="0.3">
      <c r="A39" s="23">
        <v>0.39583333333333298</v>
      </c>
    </row>
    <row r="40" spans="1:1" x14ac:dyDescent="0.3">
      <c r="A40" s="23">
        <v>0.40625</v>
      </c>
    </row>
    <row r="41" spans="1:1" x14ac:dyDescent="0.3">
      <c r="A41" s="23">
        <v>0.41666666666666702</v>
      </c>
    </row>
    <row r="42" spans="1:1" x14ac:dyDescent="0.3">
      <c r="A42" s="23">
        <v>0.42708333333333298</v>
      </c>
    </row>
    <row r="43" spans="1:1" x14ac:dyDescent="0.3">
      <c r="A43" s="23">
        <v>0.4375</v>
      </c>
    </row>
    <row r="44" spans="1:1" x14ac:dyDescent="0.3">
      <c r="A44" s="23">
        <v>0.44791666666666702</v>
      </c>
    </row>
    <row r="45" spans="1:1" x14ac:dyDescent="0.3">
      <c r="A45" s="23">
        <v>0.45833333333333298</v>
      </c>
    </row>
    <row r="46" spans="1:1" x14ac:dyDescent="0.3">
      <c r="A46" s="23">
        <v>0.46875</v>
      </c>
    </row>
    <row r="47" spans="1:1" x14ac:dyDescent="0.3">
      <c r="A47" s="23">
        <v>0.47916666666666702</v>
      </c>
    </row>
    <row r="48" spans="1:1" x14ac:dyDescent="0.3">
      <c r="A48" s="23">
        <v>0.48958333333333298</v>
      </c>
    </row>
    <row r="49" spans="1:1" x14ac:dyDescent="0.3">
      <c r="A49" s="23">
        <v>0.5</v>
      </c>
    </row>
    <row r="50" spans="1:1" x14ac:dyDescent="0.3">
      <c r="A50" s="23">
        <v>0.51041666666666696</v>
      </c>
    </row>
    <row r="51" spans="1:1" x14ac:dyDescent="0.3">
      <c r="A51" s="23">
        <v>0.52083333333333304</v>
      </c>
    </row>
    <row r="52" spans="1:1" x14ac:dyDescent="0.3">
      <c r="A52" s="23">
        <v>0.53125</v>
      </c>
    </row>
    <row r="53" spans="1:1" x14ac:dyDescent="0.3">
      <c r="A53" s="23">
        <v>0.54166666666666696</v>
      </c>
    </row>
    <row r="54" spans="1:1" x14ac:dyDescent="0.3">
      <c r="A54" s="23">
        <v>0.55208333333333304</v>
      </c>
    </row>
    <row r="55" spans="1:1" x14ac:dyDescent="0.3">
      <c r="A55" s="23">
        <v>0.5625</v>
      </c>
    </row>
    <row r="56" spans="1:1" x14ac:dyDescent="0.3">
      <c r="A56" s="23">
        <v>0.57291666666666696</v>
      </c>
    </row>
    <row r="57" spans="1:1" x14ac:dyDescent="0.3">
      <c r="A57" s="23">
        <v>0.58333333333333304</v>
      </c>
    </row>
    <row r="58" spans="1:1" x14ac:dyDescent="0.3">
      <c r="A58" s="23">
        <v>0.59375</v>
      </c>
    </row>
    <row r="59" spans="1:1" x14ac:dyDescent="0.3">
      <c r="A59" s="23">
        <v>0.60416666666666696</v>
      </c>
    </row>
    <row r="60" spans="1:1" x14ac:dyDescent="0.3">
      <c r="A60" s="23">
        <v>0.61458333333333304</v>
      </c>
    </row>
    <row r="61" spans="1:1" x14ac:dyDescent="0.3">
      <c r="A61" s="23">
        <v>0.625</v>
      </c>
    </row>
    <row r="62" spans="1:1" x14ac:dyDescent="0.3">
      <c r="A62" s="23">
        <v>0.63541666666666696</v>
      </c>
    </row>
    <row r="63" spans="1:1" x14ac:dyDescent="0.3">
      <c r="A63" s="23">
        <v>0.64583333333333304</v>
      </c>
    </row>
    <row r="64" spans="1:1" x14ac:dyDescent="0.3">
      <c r="A64" s="23">
        <v>0.65625</v>
      </c>
    </row>
    <row r="65" spans="1:1" x14ac:dyDescent="0.3">
      <c r="A65" s="23">
        <v>0.66666666666666696</v>
      </c>
    </row>
    <row r="66" spans="1:1" x14ac:dyDescent="0.3">
      <c r="A66" s="23">
        <v>0.67708333333333304</v>
      </c>
    </row>
    <row r="67" spans="1:1" x14ac:dyDescent="0.3">
      <c r="A67" s="23">
        <v>0.6875</v>
      </c>
    </row>
    <row r="68" spans="1:1" x14ac:dyDescent="0.3">
      <c r="A68" s="23">
        <v>0.69791666666666696</v>
      </c>
    </row>
    <row r="69" spans="1:1" x14ac:dyDescent="0.3">
      <c r="A69" s="23">
        <v>0.70833333333333304</v>
      </c>
    </row>
    <row r="70" spans="1:1" x14ac:dyDescent="0.3">
      <c r="A70" s="23">
        <v>0.71875</v>
      </c>
    </row>
    <row r="71" spans="1:1" x14ac:dyDescent="0.3">
      <c r="A71" s="23">
        <v>0.72916666666666696</v>
      </c>
    </row>
    <row r="72" spans="1:1" x14ac:dyDescent="0.3">
      <c r="A72" s="23">
        <v>0.73958333333333304</v>
      </c>
    </row>
    <row r="73" spans="1:1" x14ac:dyDescent="0.3">
      <c r="A73" s="23">
        <v>0.75</v>
      </c>
    </row>
    <row r="74" spans="1:1" x14ac:dyDescent="0.3">
      <c r="A74" s="23">
        <v>0.76041666666666696</v>
      </c>
    </row>
    <row r="75" spans="1:1" x14ac:dyDescent="0.3">
      <c r="A75" s="23">
        <v>0.77083333333333304</v>
      </c>
    </row>
    <row r="76" spans="1:1" x14ac:dyDescent="0.3">
      <c r="A76" s="23">
        <v>0.78125</v>
      </c>
    </row>
    <row r="77" spans="1:1" x14ac:dyDescent="0.3">
      <c r="A77" s="23">
        <v>0.79166666666666696</v>
      </c>
    </row>
    <row r="78" spans="1:1" x14ac:dyDescent="0.3">
      <c r="A78" s="23">
        <v>0.80208333333333304</v>
      </c>
    </row>
    <row r="79" spans="1:1" x14ac:dyDescent="0.3">
      <c r="A79" s="23">
        <v>0.8125</v>
      </c>
    </row>
    <row r="80" spans="1:1" x14ac:dyDescent="0.3">
      <c r="A80" s="23">
        <v>0.82291666666666696</v>
      </c>
    </row>
    <row r="81" spans="1:1" x14ac:dyDescent="0.3">
      <c r="A81" s="23">
        <v>0.83333333333333337</v>
      </c>
    </row>
    <row r="82" spans="1:1" x14ac:dyDescent="0.3">
      <c r="A82" s="23">
        <v>0.84375</v>
      </c>
    </row>
    <row r="83" spans="1:1" x14ac:dyDescent="0.3">
      <c r="A83" s="23">
        <v>0.85416666666666696</v>
      </c>
    </row>
    <row r="84" spans="1:1" x14ac:dyDescent="0.3">
      <c r="A84" s="23">
        <v>0.86458333333333304</v>
      </c>
    </row>
    <row r="85" spans="1:1" x14ac:dyDescent="0.3">
      <c r="A85" s="23">
        <v>0.875</v>
      </c>
    </row>
    <row r="86" spans="1:1" x14ac:dyDescent="0.3">
      <c r="A86" s="23">
        <v>0.88541666666666696</v>
      </c>
    </row>
    <row r="87" spans="1:1" x14ac:dyDescent="0.3">
      <c r="A87" s="23">
        <v>0.89583333333333304</v>
      </c>
    </row>
    <row r="88" spans="1:1" x14ac:dyDescent="0.3">
      <c r="A88" s="23">
        <v>0.90625</v>
      </c>
    </row>
    <row r="89" spans="1:1" x14ac:dyDescent="0.3">
      <c r="A89" s="23">
        <v>0.91666666666666696</v>
      </c>
    </row>
    <row r="90" spans="1:1" x14ac:dyDescent="0.3">
      <c r="A90" s="23">
        <v>0.92708333333333304</v>
      </c>
    </row>
    <row r="91" spans="1:1" x14ac:dyDescent="0.3">
      <c r="A91" s="23">
        <v>0.9375</v>
      </c>
    </row>
    <row r="92" spans="1:1" x14ac:dyDescent="0.3">
      <c r="A92" s="23">
        <v>0.94791666666666696</v>
      </c>
    </row>
    <row r="93" spans="1:1" x14ac:dyDescent="0.3">
      <c r="A93" s="23">
        <v>0.95833333333333304</v>
      </c>
    </row>
    <row r="94" spans="1:1" x14ac:dyDescent="0.3">
      <c r="A94" s="23">
        <v>0.96875</v>
      </c>
    </row>
    <row r="95" spans="1:1" x14ac:dyDescent="0.3">
      <c r="A95" s="23">
        <v>0.97916666666666696</v>
      </c>
    </row>
    <row r="96" spans="1:1" x14ac:dyDescent="0.3">
      <c r="A96" s="23">
        <v>0.98958333333333304</v>
      </c>
    </row>
    <row r="97" spans="1:1" x14ac:dyDescent="0.3">
      <c r="A97" s="7">
        <v>1</v>
      </c>
    </row>
    <row r="98" spans="1:1" x14ac:dyDescent="0.3">
      <c r="A98" s="25"/>
    </row>
    <row r="99" spans="1:1" x14ac:dyDescent="0.3">
      <c r="A99" s="25"/>
    </row>
    <row r="100" spans="1:1" x14ac:dyDescent="0.3">
      <c r="A100" s="25"/>
    </row>
    <row r="101" spans="1:1" x14ac:dyDescent="0.3">
      <c r="A101" s="25"/>
    </row>
    <row r="102" spans="1:1" x14ac:dyDescent="0.3">
      <c r="A102" s="25"/>
    </row>
    <row r="103" spans="1:1" x14ac:dyDescent="0.3">
      <c r="A103" s="25"/>
    </row>
    <row r="104" spans="1:1" x14ac:dyDescent="0.3">
      <c r="A104" s="25"/>
    </row>
    <row r="105" spans="1:1" x14ac:dyDescent="0.3">
      <c r="A105" s="25"/>
    </row>
    <row r="106" spans="1:1" x14ac:dyDescent="0.3">
      <c r="A106" s="25"/>
    </row>
    <row r="107" spans="1:1" x14ac:dyDescent="0.3">
      <c r="A107" s="25"/>
    </row>
    <row r="108" spans="1:1" x14ac:dyDescent="0.3">
      <c r="A108" s="25"/>
    </row>
    <row r="109" spans="1:1" x14ac:dyDescent="0.3">
      <c r="A109" s="25"/>
    </row>
    <row r="110" spans="1:1" x14ac:dyDescent="0.3">
      <c r="A110" s="25"/>
    </row>
    <row r="111" spans="1:1" x14ac:dyDescent="0.3">
      <c r="A111" s="25"/>
    </row>
    <row r="112" spans="1:1" x14ac:dyDescent="0.3">
      <c r="A112" s="25"/>
    </row>
    <row r="113" spans="1:1" x14ac:dyDescent="0.3">
      <c r="A113" s="25"/>
    </row>
    <row r="114" spans="1:1" x14ac:dyDescent="0.3">
      <c r="A114" s="25"/>
    </row>
    <row r="115" spans="1:1" x14ac:dyDescent="0.3">
      <c r="A115" s="25"/>
    </row>
    <row r="116" spans="1:1" x14ac:dyDescent="0.3">
      <c r="A116" s="25"/>
    </row>
    <row r="117" spans="1:1" x14ac:dyDescent="0.3">
      <c r="A117" s="25"/>
    </row>
    <row r="118" spans="1:1" x14ac:dyDescent="0.3">
      <c r="A118" s="25"/>
    </row>
    <row r="119" spans="1:1" x14ac:dyDescent="0.3">
      <c r="A119" s="25"/>
    </row>
    <row r="120" spans="1:1" x14ac:dyDescent="0.3">
      <c r="A120" s="25"/>
    </row>
    <row r="121" spans="1:1" x14ac:dyDescent="0.3">
      <c r="A121" s="25"/>
    </row>
    <row r="122" spans="1:1" x14ac:dyDescent="0.3">
      <c r="A122" s="25"/>
    </row>
    <row r="123" spans="1:1" x14ac:dyDescent="0.3">
      <c r="A123" s="25"/>
    </row>
    <row r="124" spans="1:1" x14ac:dyDescent="0.3">
      <c r="A124" s="25"/>
    </row>
    <row r="125" spans="1:1" x14ac:dyDescent="0.3">
      <c r="A125" s="25"/>
    </row>
    <row r="126" spans="1:1" x14ac:dyDescent="0.3">
      <c r="A126" s="25"/>
    </row>
    <row r="127" spans="1:1" x14ac:dyDescent="0.3">
      <c r="A127" s="25"/>
    </row>
    <row r="128" spans="1:1" x14ac:dyDescent="0.3">
      <c r="A128" s="25"/>
    </row>
    <row r="129" spans="1:1" x14ac:dyDescent="0.3">
      <c r="A129" s="25"/>
    </row>
    <row r="130" spans="1:1" x14ac:dyDescent="0.3">
      <c r="A130" s="25"/>
    </row>
    <row r="131" spans="1:1" x14ac:dyDescent="0.3">
      <c r="A131" s="25"/>
    </row>
    <row r="132" spans="1:1" x14ac:dyDescent="0.3">
      <c r="A132" s="25"/>
    </row>
    <row r="133" spans="1:1" x14ac:dyDescent="0.3">
      <c r="A133" s="25"/>
    </row>
    <row r="134" spans="1:1" x14ac:dyDescent="0.3">
      <c r="A134" s="25"/>
    </row>
    <row r="135" spans="1:1" x14ac:dyDescent="0.3">
      <c r="A135" s="25"/>
    </row>
    <row r="136" spans="1:1" x14ac:dyDescent="0.3">
      <c r="A136" s="25"/>
    </row>
    <row r="137" spans="1:1" x14ac:dyDescent="0.3">
      <c r="A137" s="25"/>
    </row>
    <row r="138" spans="1:1" x14ac:dyDescent="0.3">
      <c r="A138" s="25"/>
    </row>
    <row r="139" spans="1:1" x14ac:dyDescent="0.3">
      <c r="A139" s="25"/>
    </row>
    <row r="140" spans="1:1" x14ac:dyDescent="0.3">
      <c r="A140" s="25"/>
    </row>
    <row r="141" spans="1:1" x14ac:dyDescent="0.3">
      <c r="A141" s="25"/>
    </row>
    <row r="142" spans="1:1" x14ac:dyDescent="0.3">
      <c r="A142" s="25"/>
    </row>
    <row r="143" spans="1:1" x14ac:dyDescent="0.3">
      <c r="A143" s="25"/>
    </row>
    <row r="144" spans="1:1" x14ac:dyDescent="0.3">
      <c r="A144" s="25"/>
    </row>
    <row r="145" spans="1:1" x14ac:dyDescent="0.3">
      <c r="A145" s="25"/>
    </row>
    <row r="146" spans="1:1" x14ac:dyDescent="0.3">
      <c r="A146" s="25"/>
    </row>
    <row r="147" spans="1:1" x14ac:dyDescent="0.3">
      <c r="A147" s="25"/>
    </row>
    <row r="148" spans="1:1" x14ac:dyDescent="0.3">
      <c r="A148" s="25"/>
    </row>
    <row r="149" spans="1:1" x14ac:dyDescent="0.3">
      <c r="A149" s="25"/>
    </row>
    <row r="150" spans="1:1" x14ac:dyDescent="0.3">
      <c r="A150" s="25"/>
    </row>
    <row r="151" spans="1:1" x14ac:dyDescent="0.3">
      <c r="A151" s="25"/>
    </row>
    <row r="152" spans="1:1" x14ac:dyDescent="0.3">
      <c r="A152" s="25"/>
    </row>
    <row r="153" spans="1:1" x14ac:dyDescent="0.3">
      <c r="A153" s="25"/>
    </row>
    <row r="154" spans="1:1" x14ac:dyDescent="0.3">
      <c r="A154" s="25"/>
    </row>
    <row r="155" spans="1:1" x14ac:dyDescent="0.3">
      <c r="A155" s="25"/>
    </row>
    <row r="156" spans="1:1" x14ac:dyDescent="0.3">
      <c r="A156" s="25"/>
    </row>
    <row r="157" spans="1:1" x14ac:dyDescent="0.3">
      <c r="A157" s="25"/>
    </row>
    <row r="158" spans="1:1" x14ac:dyDescent="0.3">
      <c r="A158" s="25"/>
    </row>
    <row r="159" spans="1:1" x14ac:dyDescent="0.3">
      <c r="A159" s="25"/>
    </row>
    <row r="160" spans="1:1" x14ac:dyDescent="0.3">
      <c r="A160" s="25"/>
    </row>
    <row r="161" spans="1:1" x14ac:dyDescent="0.3">
      <c r="A161" s="25"/>
    </row>
    <row r="162" spans="1:1" x14ac:dyDescent="0.3">
      <c r="A162" s="25"/>
    </row>
    <row r="163" spans="1:1" x14ac:dyDescent="0.3">
      <c r="A163" s="25"/>
    </row>
    <row r="164" spans="1:1" x14ac:dyDescent="0.3">
      <c r="A164" s="25"/>
    </row>
    <row r="165" spans="1:1" x14ac:dyDescent="0.3">
      <c r="A165" s="25"/>
    </row>
    <row r="166" spans="1:1" x14ac:dyDescent="0.3">
      <c r="A166" s="25"/>
    </row>
    <row r="167" spans="1:1" x14ac:dyDescent="0.3">
      <c r="A167" s="25"/>
    </row>
    <row r="168" spans="1:1" x14ac:dyDescent="0.3">
      <c r="A168" s="25"/>
    </row>
    <row r="169" spans="1:1" x14ac:dyDescent="0.3">
      <c r="A169" s="25"/>
    </row>
    <row r="170" spans="1:1" x14ac:dyDescent="0.3">
      <c r="A170" s="25"/>
    </row>
    <row r="171" spans="1:1" x14ac:dyDescent="0.3">
      <c r="A171" s="25"/>
    </row>
    <row r="172" spans="1:1" x14ac:dyDescent="0.3">
      <c r="A172" s="25"/>
    </row>
    <row r="173" spans="1:1" x14ac:dyDescent="0.3">
      <c r="A173" s="25"/>
    </row>
    <row r="174" spans="1:1" x14ac:dyDescent="0.3">
      <c r="A174" s="25"/>
    </row>
    <row r="175" spans="1:1" x14ac:dyDescent="0.3">
      <c r="A175" s="25"/>
    </row>
    <row r="176" spans="1:1" x14ac:dyDescent="0.3">
      <c r="A176" s="25"/>
    </row>
    <row r="177" spans="1:1" x14ac:dyDescent="0.3">
      <c r="A177" s="25"/>
    </row>
    <row r="178" spans="1:1" x14ac:dyDescent="0.3">
      <c r="A178" s="25"/>
    </row>
    <row r="179" spans="1:1" x14ac:dyDescent="0.3">
      <c r="A179" s="25"/>
    </row>
    <row r="180" spans="1:1" x14ac:dyDescent="0.3">
      <c r="A180" s="25"/>
    </row>
    <row r="181" spans="1:1" x14ac:dyDescent="0.3">
      <c r="A181" s="25"/>
    </row>
    <row r="182" spans="1:1" x14ac:dyDescent="0.3">
      <c r="A182" s="25"/>
    </row>
    <row r="183" spans="1:1" x14ac:dyDescent="0.3">
      <c r="A183" s="25"/>
    </row>
    <row r="184" spans="1:1" x14ac:dyDescent="0.3">
      <c r="A184" s="25"/>
    </row>
    <row r="185" spans="1:1" x14ac:dyDescent="0.3">
      <c r="A185" s="25"/>
    </row>
    <row r="186" spans="1:1" x14ac:dyDescent="0.3">
      <c r="A186" s="25"/>
    </row>
    <row r="187" spans="1:1" x14ac:dyDescent="0.3">
      <c r="A187" s="25"/>
    </row>
    <row r="188" spans="1:1" x14ac:dyDescent="0.3">
      <c r="A188" s="25"/>
    </row>
    <row r="189" spans="1:1" x14ac:dyDescent="0.3">
      <c r="A189" s="25"/>
    </row>
    <row r="190" spans="1:1" x14ac:dyDescent="0.3">
      <c r="A190" s="25"/>
    </row>
    <row r="191" spans="1:1" x14ac:dyDescent="0.3">
      <c r="A191" s="25"/>
    </row>
    <row r="192" spans="1:1" x14ac:dyDescent="0.3">
      <c r="A192" s="25"/>
    </row>
    <row r="193" spans="1:1" x14ac:dyDescent="0.3">
      <c r="A193" s="25"/>
    </row>
    <row r="194" spans="1:1" x14ac:dyDescent="0.3">
      <c r="A194" s="25"/>
    </row>
    <row r="195" spans="1:1" x14ac:dyDescent="0.3">
      <c r="A195" s="25"/>
    </row>
    <row r="196" spans="1:1" x14ac:dyDescent="0.3">
      <c r="A196" s="25"/>
    </row>
    <row r="197" spans="1:1" x14ac:dyDescent="0.3">
      <c r="A197" s="25"/>
    </row>
    <row r="198" spans="1:1" x14ac:dyDescent="0.3">
      <c r="A198" s="25"/>
    </row>
    <row r="199" spans="1:1" x14ac:dyDescent="0.3">
      <c r="A199" s="25"/>
    </row>
    <row r="200" spans="1:1" x14ac:dyDescent="0.3">
      <c r="A200" s="25"/>
    </row>
    <row r="201" spans="1:1" x14ac:dyDescent="0.3">
      <c r="A201" s="25"/>
    </row>
    <row r="202" spans="1:1" x14ac:dyDescent="0.3">
      <c r="A202" s="25"/>
    </row>
    <row r="203" spans="1:1" x14ac:dyDescent="0.3">
      <c r="A203" s="25"/>
    </row>
    <row r="204" spans="1:1" x14ac:dyDescent="0.3">
      <c r="A204" s="25"/>
    </row>
    <row r="205" spans="1:1" x14ac:dyDescent="0.3">
      <c r="A205" s="25"/>
    </row>
    <row r="206" spans="1:1" x14ac:dyDescent="0.3">
      <c r="A206" s="25"/>
    </row>
    <row r="207" spans="1:1" x14ac:dyDescent="0.3">
      <c r="A207" s="25"/>
    </row>
    <row r="208" spans="1:1" x14ac:dyDescent="0.3">
      <c r="A208" s="25"/>
    </row>
    <row r="209" spans="1:1" x14ac:dyDescent="0.3">
      <c r="A209" s="25"/>
    </row>
    <row r="210" spans="1:1" x14ac:dyDescent="0.3">
      <c r="A210" s="25"/>
    </row>
    <row r="211" spans="1:1" x14ac:dyDescent="0.3">
      <c r="A211" s="25"/>
    </row>
    <row r="212" spans="1:1" x14ac:dyDescent="0.3">
      <c r="A212" s="25"/>
    </row>
    <row r="213" spans="1:1" x14ac:dyDescent="0.3">
      <c r="A213" s="25"/>
    </row>
    <row r="214" spans="1:1" x14ac:dyDescent="0.3">
      <c r="A214" s="25"/>
    </row>
    <row r="215" spans="1:1" x14ac:dyDescent="0.3">
      <c r="A215" s="25"/>
    </row>
    <row r="216" spans="1:1" x14ac:dyDescent="0.3">
      <c r="A216" s="25"/>
    </row>
    <row r="217" spans="1:1" x14ac:dyDescent="0.3">
      <c r="A217" s="25"/>
    </row>
    <row r="218" spans="1:1" x14ac:dyDescent="0.3">
      <c r="A218" s="25"/>
    </row>
    <row r="219" spans="1:1" x14ac:dyDescent="0.3">
      <c r="A219" s="25"/>
    </row>
    <row r="220" spans="1:1" x14ac:dyDescent="0.3">
      <c r="A220" s="25"/>
    </row>
    <row r="221" spans="1:1" x14ac:dyDescent="0.3">
      <c r="A221" s="25"/>
    </row>
    <row r="222" spans="1:1" x14ac:dyDescent="0.3">
      <c r="A222" s="25"/>
    </row>
    <row r="223" spans="1:1" x14ac:dyDescent="0.3">
      <c r="A223" s="25"/>
    </row>
    <row r="224" spans="1:1" x14ac:dyDescent="0.3">
      <c r="A224" s="25"/>
    </row>
    <row r="225" spans="1:1" x14ac:dyDescent="0.3">
      <c r="A225" s="25"/>
    </row>
    <row r="226" spans="1:1" x14ac:dyDescent="0.3">
      <c r="A226" s="25"/>
    </row>
    <row r="227" spans="1:1" x14ac:dyDescent="0.3">
      <c r="A227" s="25"/>
    </row>
    <row r="228" spans="1:1" x14ac:dyDescent="0.3">
      <c r="A228" s="25"/>
    </row>
    <row r="229" spans="1:1" x14ac:dyDescent="0.3">
      <c r="A229" s="25"/>
    </row>
    <row r="230" spans="1:1" x14ac:dyDescent="0.3">
      <c r="A230" s="25"/>
    </row>
    <row r="231" spans="1:1" x14ac:dyDescent="0.3">
      <c r="A231" s="25"/>
    </row>
    <row r="232" spans="1:1" x14ac:dyDescent="0.3">
      <c r="A232" s="25"/>
    </row>
    <row r="233" spans="1:1" x14ac:dyDescent="0.3">
      <c r="A233" s="25"/>
    </row>
    <row r="234" spans="1:1" x14ac:dyDescent="0.3">
      <c r="A234" s="25"/>
    </row>
    <row r="235" spans="1:1" x14ac:dyDescent="0.3">
      <c r="A235" s="25"/>
    </row>
    <row r="236" spans="1:1" x14ac:dyDescent="0.3">
      <c r="A236" s="25"/>
    </row>
    <row r="237" spans="1:1" x14ac:dyDescent="0.3">
      <c r="A237" s="25"/>
    </row>
    <row r="238" spans="1:1" x14ac:dyDescent="0.3">
      <c r="A238" s="25"/>
    </row>
    <row r="239" spans="1:1" x14ac:dyDescent="0.3">
      <c r="A239" s="25"/>
    </row>
    <row r="240" spans="1:1" x14ac:dyDescent="0.3">
      <c r="A240" s="25"/>
    </row>
    <row r="241" spans="1:1" x14ac:dyDescent="0.3">
      <c r="A241" s="25"/>
    </row>
    <row r="242" spans="1:1" x14ac:dyDescent="0.3">
      <c r="A242" s="25"/>
    </row>
    <row r="243" spans="1:1" x14ac:dyDescent="0.3">
      <c r="A243" s="25"/>
    </row>
    <row r="244" spans="1:1" x14ac:dyDescent="0.3">
      <c r="A244" s="25"/>
    </row>
    <row r="245" spans="1:1" x14ac:dyDescent="0.3">
      <c r="A245" s="25"/>
    </row>
    <row r="246" spans="1:1" x14ac:dyDescent="0.3">
      <c r="A246" s="25"/>
    </row>
    <row r="247" spans="1:1" x14ac:dyDescent="0.3">
      <c r="A247" s="25"/>
    </row>
    <row r="248" spans="1:1" x14ac:dyDescent="0.3">
      <c r="A248" s="25"/>
    </row>
    <row r="249" spans="1:1" x14ac:dyDescent="0.3">
      <c r="A249" s="25"/>
    </row>
    <row r="250" spans="1:1" x14ac:dyDescent="0.3">
      <c r="A250" s="25"/>
    </row>
    <row r="251" spans="1:1" x14ac:dyDescent="0.3">
      <c r="A251" s="25"/>
    </row>
    <row r="252" spans="1:1" x14ac:dyDescent="0.3">
      <c r="A252" s="25"/>
    </row>
    <row r="253" spans="1:1" x14ac:dyDescent="0.3">
      <c r="A253" s="25"/>
    </row>
    <row r="254" spans="1:1" x14ac:dyDescent="0.3">
      <c r="A254" s="25"/>
    </row>
    <row r="255" spans="1:1" x14ac:dyDescent="0.3">
      <c r="A255" s="25"/>
    </row>
    <row r="256" spans="1:1" x14ac:dyDescent="0.3">
      <c r="A256" s="25"/>
    </row>
    <row r="257" spans="1:1" x14ac:dyDescent="0.3">
      <c r="A257" s="25"/>
    </row>
    <row r="258" spans="1:1" x14ac:dyDescent="0.3">
      <c r="A258" s="25"/>
    </row>
    <row r="259" spans="1:1" x14ac:dyDescent="0.3">
      <c r="A259" s="25"/>
    </row>
    <row r="260" spans="1:1" x14ac:dyDescent="0.3">
      <c r="A260" s="25"/>
    </row>
    <row r="261" spans="1:1" x14ac:dyDescent="0.3">
      <c r="A261" s="25"/>
    </row>
    <row r="262" spans="1:1" x14ac:dyDescent="0.3">
      <c r="A262" s="25"/>
    </row>
    <row r="263" spans="1:1" x14ac:dyDescent="0.3">
      <c r="A263" s="25"/>
    </row>
    <row r="264" spans="1:1" x14ac:dyDescent="0.3">
      <c r="A264" s="25"/>
    </row>
    <row r="265" spans="1:1" x14ac:dyDescent="0.3">
      <c r="A265" s="25"/>
    </row>
    <row r="266" spans="1:1" x14ac:dyDescent="0.3">
      <c r="A266" s="25"/>
    </row>
    <row r="267" spans="1:1" x14ac:dyDescent="0.3">
      <c r="A267" s="25"/>
    </row>
    <row r="268" spans="1:1" x14ac:dyDescent="0.3">
      <c r="A268" s="25"/>
    </row>
    <row r="269" spans="1:1" x14ac:dyDescent="0.3">
      <c r="A269" s="25"/>
    </row>
    <row r="270" spans="1:1" x14ac:dyDescent="0.3">
      <c r="A270" s="25"/>
    </row>
    <row r="271" spans="1:1" x14ac:dyDescent="0.3">
      <c r="A271" s="25"/>
    </row>
    <row r="272" spans="1:1" x14ac:dyDescent="0.3">
      <c r="A272" s="25"/>
    </row>
    <row r="273" spans="1:1" x14ac:dyDescent="0.3">
      <c r="A273" s="25"/>
    </row>
    <row r="274" spans="1:1" x14ac:dyDescent="0.3">
      <c r="A274" s="25"/>
    </row>
    <row r="275" spans="1:1" x14ac:dyDescent="0.3">
      <c r="A275" s="25"/>
    </row>
    <row r="276" spans="1:1" x14ac:dyDescent="0.3">
      <c r="A276" s="25"/>
    </row>
    <row r="277" spans="1:1" x14ac:dyDescent="0.3">
      <c r="A277" s="25"/>
    </row>
    <row r="278" spans="1:1" x14ac:dyDescent="0.3">
      <c r="A278" s="25"/>
    </row>
    <row r="279" spans="1:1" x14ac:dyDescent="0.3">
      <c r="A279" s="25"/>
    </row>
    <row r="280" spans="1:1" x14ac:dyDescent="0.3">
      <c r="A280" s="25"/>
    </row>
    <row r="281" spans="1:1" x14ac:dyDescent="0.3">
      <c r="A281" s="25"/>
    </row>
    <row r="282" spans="1:1" x14ac:dyDescent="0.3">
      <c r="A282" s="25"/>
    </row>
    <row r="283" spans="1:1" x14ac:dyDescent="0.3">
      <c r="A283" s="25"/>
    </row>
    <row r="284" spans="1:1" x14ac:dyDescent="0.3">
      <c r="A284" s="25"/>
    </row>
    <row r="285" spans="1:1" x14ac:dyDescent="0.3">
      <c r="A285" s="25"/>
    </row>
    <row r="286" spans="1:1" x14ac:dyDescent="0.3">
      <c r="A286" s="25"/>
    </row>
    <row r="287" spans="1:1" x14ac:dyDescent="0.3">
      <c r="A287" s="25"/>
    </row>
    <row r="288" spans="1:1" x14ac:dyDescent="0.3">
      <c r="A288" s="25"/>
    </row>
    <row r="289" spans="1:1" x14ac:dyDescent="0.3">
      <c r="A289" s="25"/>
    </row>
    <row r="290" spans="1:1" x14ac:dyDescent="0.3">
      <c r="A290" s="25"/>
    </row>
    <row r="291" spans="1:1" x14ac:dyDescent="0.3">
      <c r="A291" s="25"/>
    </row>
    <row r="292" spans="1:1" x14ac:dyDescent="0.3">
      <c r="A292" s="25"/>
    </row>
    <row r="293" spans="1:1" x14ac:dyDescent="0.3">
      <c r="A293" s="25"/>
    </row>
    <row r="294" spans="1:1" x14ac:dyDescent="0.3">
      <c r="A294" s="25"/>
    </row>
    <row r="295" spans="1:1" x14ac:dyDescent="0.3">
      <c r="A295" s="25"/>
    </row>
    <row r="296" spans="1:1" x14ac:dyDescent="0.3">
      <c r="A296" s="25"/>
    </row>
    <row r="297" spans="1:1" x14ac:dyDescent="0.3">
      <c r="A297" s="25"/>
    </row>
    <row r="298" spans="1:1" x14ac:dyDescent="0.3">
      <c r="A298" s="25"/>
    </row>
    <row r="299" spans="1:1" x14ac:dyDescent="0.3">
      <c r="A299" s="25"/>
    </row>
    <row r="300" spans="1:1" x14ac:dyDescent="0.3">
      <c r="A300" s="25"/>
    </row>
    <row r="301" spans="1:1" x14ac:dyDescent="0.3">
      <c r="A301" s="25"/>
    </row>
    <row r="302" spans="1:1" x14ac:dyDescent="0.3">
      <c r="A302" s="25"/>
    </row>
    <row r="303" spans="1:1" x14ac:dyDescent="0.3">
      <c r="A303" s="25"/>
    </row>
    <row r="304" spans="1:1" x14ac:dyDescent="0.3">
      <c r="A304" s="25"/>
    </row>
    <row r="305" spans="1:1" x14ac:dyDescent="0.3">
      <c r="A305" s="25"/>
    </row>
    <row r="306" spans="1:1" x14ac:dyDescent="0.3">
      <c r="A306" s="25"/>
    </row>
    <row r="307" spans="1:1" x14ac:dyDescent="0.3">
      <c r="A307" s="25"/>
    </row>
    <row r="308" spans="1:1" x14ac:dyDescent="0.3">
      <c r="A308" s="25"/>
    </row>
    <row r="309" spans="1:1" x14ac:dyDescent="0.3">
      <c r="A309" s="25"/>
    </row>
    <row r="310" spans="1:1" x14ac:dyDescent="0.3">
      <c r="A310" s="25"/>
    </row>
    <row r="311" spans="1:1" x14ac:dyDescent="0.3">
      <c r="A311" s="25"/>
    </row>
    <row r="312" spans="1:1" x14ac:dyDescent="0.3">
      <c r="A312" s="25"/>
    </row>
    <row r="313" spans="1:1" x14ac:dyDescent="0.3">
      <c r="A313" s="25"/>
    </row>
    <row r="314" spans="1:1" x14ac:dyDescent="0.3">
      <c r="A314" s="25"/>
    </row>
    <row r="315" spans="1:1" x14ac:dyDescent="0.3">
      <c r="A315" s="25"/>
    </row>
    <row r="316" spans="1:1" x14ac:dyDescent="0.3">
      <c r="A316" s="25"/>
    </row>
    <row r="317" spans="1:1" x14ac:dyDescent="0.3">
      <c r="A317" s="25"/>
    </row>
    <row r="318" spans="1:1" x14ac:dyDescent="0.3">
      <c r="A318" s="25"/>
    </row>
    <row r="319" spans="1:1" x14ac:dyDescent="0.3">
      <c r="A319" s="25"/>
    </row>
    <row r="320" spans="1:1" x14ac:dyDescent="0.3">
      <c r="A320" s="25"/>
    </row>
    <row r="321" spans="1:1" x14ac:dyDescent="0.3">
      <c r="A321" s="25"/>
    </row>
    <row r="322" spans="1:1" x14ac:dyDescent="0.3">
      <c r="A322" s="25"/>
    </row>
    <row r="323" spans="1:1" x14ac:dyDescent="0.3">
      <c r="A323" s="25"/>
    </row>
    <row r="324" spans="1:1" x14ac:dyDescent="0.3">
      <c r="A324" s="25"/>
    </row>
    <row r="325" spans="1:1" x14ac:dyDescent="0.3">
      <c r="A325" s="25"/>
    </row>
    <row r="326" spans="1:1" x14ac:dyDescent="0.3">
      <c r="A326" s="25"/>
    </row>
    <row r="327" spans="1:1" x14ac:dyDescent="0.3">
      <c r="A327" s="25"/>
    </row>
    <row r="328" spans="1:1" x14ac:dyDescent="0.3">
      <c r="A328" s="25"/>
    </row>
    <row r="329" spans="1:1" x14ac:dyDescent="0.3">
      <c r="A329" s="25"/>
    </row>
    <row r="330" spans="1:1" x14ac:dyDescent="0.3">
      <c r="A330" s="25"/>
    </row>
    <row r="331" spans="1:1" x14ac:dyDescent="0.3">
      <c r="A331" s="25"/>
    </row>
    <row r="332" spans="1:1" x14ac:dyDescent="0.3">
      <c r="A332" s="25"/>
    </row>
    <row r="333" spans="1:1" x14ac:dyDescent="0.3">
      <c r="A333" s="25"/>
    </row>
    <row r="334" spans="1:1" x14ac:dyDescent="0.3">
      <c r="A334" s="25"/>
    </row>
    <row r="335" spans="1:1" x14ac:dyDescent="0.3">
      <c r="A335" s="25"/>
    </row>
    <row r="336" spans="1:1" x14ac:dyDescent="0.3">
      <c r="A336" s="25"/>
    </row>
    <row r="337" spans="1:1" x14ac:dyDescent="0.3">
      <c r="A337" s="25"/>
    </row>
    <row r="338" spans="1:1" x14ac:dyDescent="0.3">
      <c r="A338" s="25"/>
    </row>
    <row r="339" spans="1:1" x14ac:dyDescent="0.3">
      <c r="A339" s="25"/>
    </row>
    <row r="340" spans="1:1" x14ac:dyDescent="0.3">
      <c r="A340" s="25"/>
    </row>
    <row r="341" spans="1:1" x14ac:dyDescent="0.3">
      <c r="A341" s="25"/>
    </row>
    <row r="342" spans="1:1" x14ac:dyDescent="0.3">
      <c r="A342" s="25"/>
    </row>
    <row r="343" spans="1:1" x14ac:dyDescent="0.3">
      <c r="A343" s="25"/>
    </row>
    <row r="344" spans="1:1" x14ac:dyDescent="0.3">
      <c r="A344" s="25"/>
    </row>
    <row r="345" spans="1:1" x14ac:dyDescent="0.3">
      <c r="A345" s="25"/>
    </row>
    <row r="346" spans="1:1" x14ac:dyDescent="0.3">
      <c r="A346" s="25"/>
    </row>
    <row r="347" spans="1:1" x14ac:dyDescent="0.3">
      <c r="A347" s="25"/>
    </row>
    <row r="348" spans="1:1" x14ac:dyDescent="0.3">
      <c r="A348" s="25"/>
    </row>
    <row r="349" spans="1:1" x14ac:dyDescent="0.3">
      <c r="A349" s="25"/>
    </row>
    <row r="350" spans="1:1" x14ac:dyDescent="0.3">
      <c r="A350" s="25"/>
    </row>
    <row r="351" spans="1:1" x14ac:dyDescent="0.3">
      <c r="A351" s="25"/>
    </row>
    <row r="352" spans="1:1" x14ac:dyDescent="0.3">
      <c r="A352" s="25"/>
    </row>
    <row r="353" spans="1:1" x14ac:dyDescent="0.3">
      <c r="A353" s="25"/>
    </row>
    <row r="354" spans="1:1" x14ac:dyDescent="0.3">
      <c r="A354" s="25"/>
    </row>
    <row r="355" spans="1:1" x14ac:dyDescent="0.3">
      <c r="A355" s="25"/>
    </row>
    <row r="356" spans="1:1" x14ac:dyDescent="0.3">
      <c r="A356" s="25"/>
    </row>
    <row r="357" spans="1:1" x14ac:dyDescent="0.3">
      <c r="A357" s="25"/>
    </row>
    <row r="358" spans="1:1" x14ac:dyDescent="0.3">
      <c r="A358" s="25"/>
    </row>
    <row r="359" spans="1:1" x14ac:dyDescent="0.3">
      <c r="A359" s="25"/>
    </row>
    <row r="360" spans="1:1" x14ac:dyDescent="0.3">
      <c r="A360" s="25"/>
    </row>
    <row r="361" spans="1:1" x14ac:dyDescent="0.3">
      <c r="A361" s="25"/>
    </row>
    <row r="362" spans="1:1" x14ac:dyDescent="0.3">
      <c r="A362" s="25"/>
    </row>
    <row r="363" spans="1:1" x14ac:dyDescent="0.3">
      <c r="A363" s="25"/>
    </row>
    <row r="364" spans="1:1" x14ac:dyDescent="0.3">
      <c r="A364" s="25"/>
    </row>
    <row r="365" spans="1:1" x14ac:dyDescent="0.3">
      <c r="A365" s="25"/>
    </row>
    <row r="366" spans="1:1" x14ac:dyDescent="0.3">
      <c r="A366" s="25"/>
    </row>
    <row r="367" spans="1:1" x14ac:dyDescent="0.3">
      <c r="A367" s="25"/>
    </row>
    <row r="368" spans="1:1" x14ac:dyDescent="0.3">
      <c r="A368" s="25"/>
    </row>
    <row r="369" spans="1:1" x14ac:dyDescent="0.3">
      <c r="A369" s="25"/>
    </row>
    <row r="370" spans="1:1" x14ac:dyDescent="0.3">
      <c r="A370" s="25"/>
    </row>
    <row r="371" spans="1:1" x14ac:dyDescent="0.3">
      <c r="A371" s="25"/>
    </row>
    <row r="372" spans="1:1" x14ac:dyDescent="0.3">
      <c r="A372" s="25"/>
    </row>
    <row r="373" spans="1:1" x14ac:dyDescent="0.3">
      <c r="A373" s="25"/>
    </row>
    <row r="374" spans="1:1" x14ac:dyDescent="0.3">
      <c r="A374" s="25"/>
    </row>
    <row r="375" spans="1:1" x14ac:dyDescent="0.3">
      <c r="A375" s="25"/>
    </row>
    <row r="376" spans="1:1" x14ac:dyDescent="0.3">
      <c r="A376" s="25"/>
    </row>
    <row r="377" spans="1:1" x14ac:dyDescent="0.3">
      <c r="A377" s="25"/>
    </row>
    <row r="378" spans="1:1" x14ac:dyDescent="0.3">
      <c r="A378" s="25"/>
    </row>
    <row r="379" spans="1:1" x14ac:dyDescent="0.3">
      <c r="A379" s="25"/>
    </row>
    <row r="380" spans="1:1" x14ac:dyDescent="0.3">
      <c r="A380" s="25"/>
    </row>
    <row r="381" spans="1:1" x14ac:dyDescent="0.3">
      <c r="A381" s="25"/>
    </row>
    <row r="382" spans="1:1" x14ac:dyDescent="0.3">
      <c r="A382" s="25"/>
    </row>
    <row r="383" spans="1:1" x14ac:dyDescent="0.3">
      <c r="A383" s="25"/>
    </row>
    <row r="384" spans="1:1" x14ac:dyDescent="0.3">
      <c r="A384" s="25"/>
    </row>
    <row r="385" spans="1:1" x14ac:dyDescent="0.3">
      <c r="A385" s="25"/>
    </row>
    <row r="386" spans="1:1" x14ac:dyDescent="0.3">
      <c r="A386" s="25"/>
    </row>
    <row r="387" spans="1:1" x14ac:dyDescent="0.3">
      <c r="A387" s="25"/>
    </row>
    <row r="388" spans="1:1" x14ac:dyDescent="0.3">
      <c r="A388" s="25"/>
    </row>
    <row r="389" spans="1:1" x14ac:dyDescent="0.3">
      <c r="A389" s="25"/>
    </row>
    <row r="390" spans="1:1" x14ac:dyDescent="0.3">
      <c r="A390" s="25"/>
    </row>
    <row r="391" spans="1:1" x14ac:dyDescent="0.3">
      <c r="A391" s="25"/>
    </row>
    <row r="392" spans="1:1" x14ac:dyDescent="0.3">
      <c r="A392" s="25"/>
    </row>
    <row r="393" spans="1:1" x14ac:dyDescent="0.3">
      <c r="A393" s="25"/>
    </row>
    <row r="394" spans="1:1" x14ac:dyDescent="0.3">
      <c r="A394" s="25"/>
    </row>
    <row r="395" spans="1:1" x14ac:dyDescent="0.3">
      <c r="A395" s="25"/>
    </row>
    <row r="396" spans="1:1" x14ac:dyDescent="0.3">
      <c r="A396" s="25"/>
    </row>
    <row r="397" spans="1:1" x14ac:dyDescent="0.3">
      <c r="A397" s="25"/>
    </row>
    <row r="398" spans="1:1" x14ac:dyDescent="0.3">
      <c r="A398" s="25"/>
    </row>
    <row r="399" spans="1:1" x14ac:dyDescent="0.3">
      <c r="A399" s="25"/>
    </row>
    <row r="400" spans="1:1" x14ac:dyDescent="0.3">
      <c r="A400" s="25"/>
    </row>
    <row r="401" spans="1:1" x14ac:dyDescent="0.3">
      <c r="A401" s="25"/>
    </row>
    <row r="402" spans="1:1" x14ac:dyDescent="0.3">
      <c r="A402" s="25"/>
    </row>
    <row r="403" spans="1:1" x14ac:dyDescent="0.3">
      <c r="A403" s="25"/>
    </row>
    <row r="404" spans="1:1" x14ac:dyDescent="0.3">
      <c r="A404" s="25"/>
    </row>
    <row r="405" spans="1:1" x14ac:dyDescent="0.3">
      <c r="A405" s="25"/>
    </row>
    <row r="406" spans="1:1" x14ac:dyDescent="0.3">
      <c r="A406" s="25"/>
    </row>
    <row r="407" spans="1:1" x14ac:dyDescent="0.3">
      <c r="A407" s="25"/>
    </row>
    <row r="408" spans="1:1" x14ac:dyDescent="0.3">
      <c r="A408" s="25"/>
    </row>
    <row r="409" spans="1:1" x14ac:dyDescent="0.3">
      <c r="A409" s="25"/>
    </row>
    <row r="410" spans="1:1" x14ac:dyDescent="0.3">
      <c r="A410" s="25"/>
    </row>
    <row r="411" spans="1:1" x14ac:dyDescent="0.3">
      <c r="A411" s="25"/>
    </row>
    <row r="412" spans="1:1" x14ac:dyDescent="0.3">
      <c r="A412" s="25"/>
    </row>
    <row r="413" spans="1:1" x14ac:dyDescent="0.3">
      <c r="A413" s="25"/>
    </row>
    <row r="414" spans="1:1" x14ac:dyDescent="0.3">
      <c r="A414" s="25"/>
    </row>
    <row r="415" spans="1:1" x14ac:dyDescent="0.3">
      <c r="A415" s="25"/>
    </row>
    <row r="416" spans="1:1" x14ac:dyDescent="0.3">
      <c r="A416" s="25"/>
    </row>
    <row r="417" spans="1:1" x14ac:dyDescent="0.3">
      <c r="A417" s="25"/>
    </row>
    <row r="418" spans="1:1" x14ac:dyDescent="0.3">
      <c r="A418" s="25"/>
    </row>
    <row r="419" spans="1:1" x14ac:dyDescent="0.3">
      <c r="A419" s="25"/>
    </row>
    <row r="420" spans="1:1" x14ac:dyDescent="0.3">
      <c r="A420" s="25"/>
    </row>
    <row r="421" spans="1:1" x14ac:dyDescent="0.3">
      <c r="A421" s="25"/>
    </row>
    <row r="422" spans="1:1" x14ac:dyDescent="0.3">
      <c r="A422" s="25"/>
    </row>
    <row r="423" spans="1:1" x14ac:dyDescent="0.3">
      <c r="A423" s="25"/>
    </row>
    <row r="424" spans="1:1" x14ac:dyDescent="0.3">
      <c r="A424" s="25"/>
    </row>
    <row r="425" spans="1:1" x14ac:dyDescent="0.3">
      <c r="A425" s="25"/>
    </row>
    <row r="426" spans="1:1" x14ac:dyDescent="0.3">
      <c r="A426" s="25"/>
    </row>
    <row r="427" spans="1:1" x14ac:dyDescent="0.3">
      <c r="A427" s="25"/>
    </row>
    <row r="428" spans="1:1" x14ac:dyDescent="0.3">
      <c r="A428" s="25"/>
    </row>
    <row r="429" spans="1:1" x14ac:dyDescent="0.3">
      <c r="A429" s="25"/>
    </row>
    <row r="430" spans="1:1" x14ac:dyDescent="0.3">
      <c r="A430" s="25"/>
    </row>
    <row r="431" spans="1:1" x14ac:dyDescent="0.3">
      <c r="A431" s="25"/>
    </row>
    <row r="432" spans="1:1" x14ac:dyDescent="0.3">
      <c r="A432" s="25"/>
    </row>
    <row r="433" spans="1:1" x14ac:dyDescent="0.3">
      <c r="A433" s="25"/>
    </row>
    <row r="434" spans="1:1" x14ac:dyDescent="0.3">
      <c r="A434" s="25"/>
    </row>
    <row r="435" spans="1:1" x14ac:dyDescent="0.3">
      <c r="A435" s="25"/>
    </row>
    <row r="436" spans="1:1" x14ac:dyDescent="0.3">
      <c r="A436" s="25"/>
    </row>
    <row r="437" spans="1:1" x14ac:dyDescent="0.3">
      <c r="A437" s="25"/>
    </row>
    <row r="438" spans="1:1" x14ac:dyDescent="0.3">
      <c r="A438" s="25"/>
    </row>
    <row r="439" spans="1:1" x14ac:dyDescent="0.3">
      <c r="A439" s="25"/>
    </row>
    <row r="440" spans="1:1" x14ac:dyDescent="0.3">
      <c r="A440" s="25"/>
    </row>
    <row r="441" spans="1:1" x14ac:dyDescent="0.3">
      <c r="A441" s="25"/>
    </row>
    <row r="442" spans="1:1" x14ac:dyDescent="0.3">
      <c r="A442" s="25"/>
    </row>
    <row r="443" spans="1:1" x14ac:dyDescent="0.3">
      <c r="A443" s="25"/>
    </row>
    <row r="444" spans="1:1" x14ac:dyDescent="0.3">
      <c r="A444" s="25"/>
    </row>
    <row r="445" spans="1:1" x14ac:dyDescent="0.3">
      <c r="A445" s="25"/>
    </row>
    <row r="446" spans="1:1" x14ac:dyDescent="0.3">
      <c r="A446" s="25"/>
    </row>
    <row r="447" spans="1:1" x14ac:dyDescent="0.3">
      <c r="A447" s="25"/>
    </row>
    <row r="448" spans="1:1" x14ac:dyDescent="0.3">
      <c r="A448" s="25"/>
    </row>
    <row r="449" spans="1:1" x14ac:dyDescent="0.3">
      <c r="A449" s="25"/>
    </row>
    <row r="450" spans="1:1" x14ac:dyDescent="0.3">
      <c r="A450" s="25"/>
    </row>
    <row r="451" spans="1:1" x14ac:dyDescent="0.3">
      <c r="A451" s="25"/>
    </row>
    <row r="452" spans="1:1" x14ac:dyDescent="0.3">
      <c r="A452" s="25"/>
    </row>
    <row r="453" spans="1:1" x14ac:dyDescent="0.3">
      <c r="A453" s="25"/>
    </row>
    <row r="454" spans="1:1" x14ac:dyDescent="0.3">
      <c r="A454" s="25"/>
    </row>
    <row r="455" spans="1:1" x14ac:dyDescent="0.3">
      <c r="A455" s="25"/>
    </row>
    <row r="456" spans="1:1" x14ac:dyDescent="0.3">
      <c r="A456" s="25"/>
    </row>
    <row r="457" spans="1:1" x14ac:dyDescent="0.3">
      <c r="A457" s="25"/>
    </row>
    <row r="458" spans="1:1" x14ac:dyDescent="0.3">
      <c r="A458" s="25"/>
    </row>
    <row r="459" spans="1:1" x14ac:dyDescent="0.3">
      <c r="A459" s="25"/>
    </row>
    <row r="460" spans="1:1" x14ac:dyDescent="0.3">
      <c r="A460" s="25"/>
    </row>
    <row r="461" spans="1:1" x14ac:dyDescent="0.3">
      <c r="A461" s="25"/>
    </row>
    <row r="462" spans="1:1" x14ac:dyDescent="0.3">
      <c r="A462" s="25"/>
    </row>
    <row r="463" spans="1:1" x14ac:dyDescent="0.3">
      <c r="A463" s="25"/>
    </row>
    <row r="464" spans="1:1" x14ac:dyDescent="0.3">
      <c r="A464" s="25"/>
    </row>
    <row r="465" spans="1:1" x14ac:dyDescent="0.3">
      <c r="A465" s="25"/>
    </row>
    <row r="466" spans="1:1" x14ac:dyDescent="0.3">
      <c r="A466" s="25"/>
    </row>
    <row r="467" spans="1:1" x14ac:dyDescent="0.3">
      <c r="A467" s="25"/>
    </row>
    <row r="468" spans="1:1" x14ac:dyDescent="0.3">
      <c r="A468" s="25"/>
    </row>
    <row r="469" spans="1:1" x14ac:dyDescent="0.3">
      <c r="A469" s="25"/>
    </row>
    <row r="470" spans="1:1" x14ac:dyDescent="0.3">
      <c r="A470" s="25"/>
    </row>
    <row r="471" spans="1:1" x14ac:dyDescent="0.3">
      <c r="A471" s="25"/>
    </row>
    <row r="472" spans="1:1" x14ac:dyDescent="0.3">
      <c r="A472" s="25"/>
    </row>
    <row r="473" spans="1:1" x14ac:dyDescent="0.3">
      <c r="A473" s="25"/>
    </row>
    <row r="474" spans="1:1" x14ac:dyDescent="0.3">
      <c r="A474" s="25"/>
    </row>
    <row r="475" spans="1:1" x14ac:dyDescent="0.3">
      <c r="A475" s="25"/>
    </row>
    <row r="476" spans="1:1" x14ac:dyDescent="0.3">
      <c r="A476" s="25"/>
    </row>
    <row r="477" spans="1:1" x14ac:dyDescent="0.3">
      <c r="A477" s="25"/>
    </row>
    <row r="478" spans="1:1" x14ac:dyDescent="0.3">
      <c r="A478" s="25"/>
    </row>
    <row r="479" spans="1:1" x14ac:dyDescent="0.3">
      <c r="A479" s="25"/>
    </row>
    <row r="480" spans="1:1" x14ac:dyDescent="0.3">
      <c r="A480" s="25"/>
    </row>
    <row r="481" spans="1:1" x14ac:dyDescent="0.3">
      <c r="A481" s="25"/>
    </row>
    <row r="482" spans="1:1" x14ac:dyDescent="0.3">
      <c r="A482" s="25"/>
    </row>
    <row r="483" spans="1:1" x14ac:dyDescent="0.3">
      <c r="A483" s="25"/>
    </row>
    <row r="484" spans="1:1" x14ac:dyDescent="0.3">
      <c r="A484" s="25"/>
    </row>
    <row r="485" spans="1:1" x14ac:dyDescent="0.3">
      <c r="A485" s="25"/>
    </row>
    <row r="486" spans="1:1" x14ac:dyDescent="0.3">
      <c r="A486" s="25"/>
    </row>
    <row r="487" spans="1:1" x14ac:dyDescent="0.3">
      <c r="A487" s="25"/>
    </row>
    <row r="488" spans="1:1" x14ac:dyDescent="0.3">
      <c r="A488" s="25"/>
    </row>
    <row r="489" spans="1:1" x14ac:dyDescent="0.3">
      <c r="A489" s="25"/>
    </row>
    <row r="490" spans="1:1" x14ac:dyDescent="0.3">
      <c r="A490" s="25"/>
    </row>
    <row r="491" spans="1:1" x14ac:dyDescent="0.3">
      <c r="A491" s="25"/>
    </row>
    <row r="492" spans="1:1" x14ac:dyDescent="0.3">
      <c r="A492" s="25"/>
    </row>
    <row r="493" spans="1:1" x14ac:dyDescent="0.3">
      <c r="A493" s="25"/>
    </row>
    <row r="494" spans="1:1" x14ac:dyDescent="0.3">
      <c r="A494" s="25"/>
    </row>
    <row r="495" spans="1:1" x14ac:dyDescent="0.3">
      <c r="A495" s="25"/>
    </row>
    <row r="496" spans="1:1" x14ac:dyDescent="0.3">
      <c r="A496" s="25"/>
    </row>
    <row r="497" spans="1:1" x14ac:dyDescent="0.3">
      <c r="A497" s="25"/>
    </row>
    <row r="498" spans="1:1" x14ac:dyDescent="0.3">
      <c r="A498" s="25"/>
    </row>
    <row r="499" spans="1:1" x14ac:dyDescent="0.3">
      <c r="A499" s="25"/>
    </row>
    <row r="500" spans="1:1" x14ac:dyDescent="0.3">
      <c r="A500" s="25"/>
    </row>
    <row r="501" spans="1:1" x14ac:dyDescent="0.3">
      <c r="A501" s="25"/>
    </row>
    <row r="502" spans="1:1" x14ac:dyDescent="0.3">
      <c r="A502" s="25"/>
    </row>
    <row r="503" spans="1:1" x14ac:dyDescent="0.3">
      <c r="A503" s="25"/>
    </row>
    <row r="504" spans="1:1" x14ac:dyDescent="0.3">
      <c r="A504" s="25"/>
    </row>
    <row r="505" spans="1:1" x14ac:dyDescent="0.3">
      <c r="A505" s="25"/>
    </row>
    <row r="506" spans="1:1" x14ac:dyDescent="0.3">
      <c r="A506" s="25"/>
    </row>
    <row r="507" spans="1:1" x14ac:dyDescent="0.3">
      <c r="A507" s="25"/>
    </row>
    <row r="508" spans="1:1" x14ac:dyDescent="0.3">
      <c r="A508" s="25"/>
    </row>
    <row r="509" spans="1:1" x14ac:dyDescent="0.3">
      <c r="A509" s="25"/>
    </row>
    <row r="510" spans="1:1" x14ac:dyDescent="0.3">
      <c r="A510" s="25"/>
    </row>
    <row r="511" spans="1:1" x14ac:dyDescent="0.3">
      <c r="A511" s="25"/>
    </row>
    <row r="512" spans="1:1" x14ac:dyDescent="0.3">
      <c r="A512" s="25"/>
    </row>
    <row r="513" spans="1:1" x14ac:dyDescent="0.3">
      <c r="A513" s="25"/>
    </row>
    <row r="514" spans="1:1" x14ac:dyDescent="0.3">
      <c r="A514" s="25"/>
    </row>
    <row r="515" spans="1:1" x14ac:dyDescent="0.3">
      <c r="A515" s="25"/>
    </row>
    <row r="516" spans="1:1" x14ac:dyDescent="0.3">
      <c r="A516" s="25"/>
    </row>
    <row r="517" spans="1:1" x14ac:dyDescent="0.3">
      <c r="A517" s="25"/>
    </row>
    <row r="518" spans="1:1" x14ac:dyDescent="0.3">
      <c r="A518" s="25"/>
    </row>
    <row r="519" spans="1:1" x14ac:dyDescent="0.3">
      <c r="A519" s="25"/>
    </row>
    <row r="520" spans="1:1" x14ac:dyDescent="0.3">
      <c r="A520" s="25"/>
    </row>
    <row r="521" spans="1:1" x14ac:dyDescent="0.3">
      <c r="A521" s="25"/>
    </row>
    <row r="522" spans="1:1" x14ac:dyDescent="0.3">
      <c r="A522" s="25"/>
    </row>
    <row r="523" spans="1:1" x14ac:dyDescent="0.3">
      <c r="A523" s="25"/>
    </row>
    <row r="524" spans="1:1" x14ac:dyDescent="0.3">
      <c r="A524" s="25"/>
    </row>
    <row r="525" spans="1:1" x14ac:dyDescent="0.3">
      <c r="A525" s="25"/>
    </row>
    <row r="526" spans="1:1" x14ac:dyDescent="0.3">
      <c r="A526" s="25"/>
    </row>
    <row r="527" spans="1:1" x14ac:dyDescent="0.3">
      <c r="A527" s="25"/>
    </row>
    <row r="528" spans="1:1" x14ac:dyDescent="0.3">
      <c r="A528" s="25"/>
    </row>
    <row r="529" spans="1:1" x14ac:dyDescent="0.3">
      <c r="A529" s="25"/>
    </row>
    <row r="530" spans="1:1" x14ac:dyDescent="0.3">
      <c r="A530" s="25"/>
    </row>
    <row r="531" spans="1:1" x14ac:dyDescent="0.3">
      <c r="A531" s="25"/>
    </row>
    <row r="532" spans="1:1" x14ac:dyDescent="0.3">
      <c r="A532" s="25"/>
    </row>
    <row r="533" spans="1:1" x14ac:dyDescent="0.3">
      <c r="A533" s="25"/>
    </row>
    <row r="534" spans="1:1" x14ac:dyDescent="0.3">
      <c r="A534" s="25"/>
    </row>
    <row r="535" spans="1:1" x14ac:dyDescent="0.3">
      <c r="A535" s="25"/>
    </row>
    <row r="536" spans="1:1" x14ac:dyDescent="0.3">
      <c r="A536" s="25"/>
    </row>
    <row r="537" spans="1:1" x14ac:dyDescent="0.3">
      <c r="A537" s="25"/>
    </row>
    <row r="538" spans="1:1" x14ac:dyDescent="0.3">
      <c r="A538" s="25"/>
    </row>
    <row r="539" spans="1:1" x14ac:dyDescent="0.3">
      <c r="A539" s="25"/>
    </row>
    <row r="540" spans="1:1" x14ac:dyDescent="0.3">
      <c r="A540" s="25"/>
    </row>
    <row r="541" spans="1:1" x14ac:dyDescent="0.3">
      <c r="A541" s="25"/>
    </row>
    <row r="542" spans="1:1" x14ac:dyDescent="0.3">
      <c r="A542" s="25"/>
    </row>
    <row r="543" spans="1:1" x14ac:dyDescent="0.3">
      <c r="A543" s="25"/>
    </row>
    <row r="544" spans="1:1" x14ac:dyDescent="0.3">
      <c r="A544" s="25"/>
    </row>
    <row r="545" spans="1:1" x14ac:dyDescent="0.3">
      <c r="A545" s="25"/>
    </row>
    <row r="546" spans="1:1" x14ac:dyDescent="0.3">
      <c r="A546" s="25"/>
    </row>
    <row r="547" spans="1:1" x14ac:dyDescent="0.3">
      <c r="A547" s="25"/>
    </row>
    <row r="548" spans="1:1" x14ac:dyDescent="0.3">
      <c r="A548" s="25"/>
    </row>
    <row r="549" spans="1:1" x14ac:dyDescent="0.3">
      <c r="A549" s="25"/>
    </row>
    <row r="550" spans="1:1" x14ac:dyDescent="0.3">
      <c r="A550" s="25"/>
    </row>
    <row r="551" spans="1:1" x14ac:dyDescent="0.3">
      <c r="A551" s="25"/>
    </row>
    <row r="552" spans="1:1" x14ac:dyDescent="0.3">
      <c r="A552" s="25"/>
    </row>
    <row r="553" spans="1:1" x14ac:dyDescent="0.3">
      <c r="A553" s="25"/>
    </row>
    <row r="554" spans="1:1" x14ac:dyDescent="0.3">
      <c r="A554" s="25"/>
    </row>
    <row r="555" spans="1:1" x14ac:dyDescent="0.3">
      <c r="A555" s="25"/>
    </row>
    <row r="556" spans="1:1" x14ac:dyDescent="0.3">
      <c r="A556" s="25"/>
    </row>
    <row r="557" spans="1:1" x14ac:dyDescent="0.3">
      <c r="A557" s="25"/>
    </row>
    <row r="558" spans="1:1" x14ac:dyDescent="0.3">
      <c r="A558" s="25"/>
    </row>
    <row r="559" spans="1:1" x14ac:dyDescent="0.3">
      <c r="A559" s="25"/>
    </row>
    <row r="560" spans="1:1" x14ac:dyDescent="0.3">
      <c r="A560" s="25"/>
    </row>
    <row r="561" spans="1:1" x14ac:dyDescent="0.3">
      <c r="A561" s="25"/>
    </row>
    <row r="562" spans="1:1" x14ac:dyDescent="0.3">
      <c r="A562" s="25"/>
    </row>
    <row r="563" spans="1:1" x14ac:dyDescent="0.3">
      <c r="A563" s="25"/>
    </row>
    <row r="564" spans="1:1" x14ac:dyDescent="0.3">
      <c r="A564" s="25"/>
    </row>
    <row r="565" spans="1:1" x14ac:dyDescent="0.3">
      <c r="A565" s="25"/>
    </row>
    <row r="566" spans="1:1" x14ac:dyDescent="0.3">
      <c r="A566" s="25"/>
    </row>
    <row r="567" spans="1:1" x14ac:dyDescent="0.3">
      <c r="A567" s="25"/>
    </row>
    <row r="568" spans="1:1" x14ac:dyDescent="0.3">
      <c r="A568" s="25"/>
    </row>
    <row r="569" spans="1:1" x14ac:dyDescent="0.3">
      <c r="A569" s="25"/>
    </row>
    <row r="570" spans="1:1" x14ac:dyDescent="0.3">
      <c r="A570" s="25"/>
    </row>
    <row r="571" spans="1:1" x14ac:dyDescent="0.3">
      <c r="A571" s="25"/>
    </row>
    <row r="572" spans="1:1" x14ac:dyDescent="0.3">
      <c r="A572" s="25"/>
    </row>
    <row r="573" spans="1:1" x14ac:dyDescent="0.3">
      <c r="A573" s="25"/>
    </row>
    <row r="574" spans="1:1" x14ac:dyDescent="0.3">
      <c r="A574" s="25"/>
    </row>
    <row r="575" spans="1:1" x14ac:dyDescent="0.3">
      <c r="A575" s="25"/>
    </row>
    <row r="576" spans="1:1" x14ac:dyDescent="0.3">
      <c r="A576" s="25"/>
    </row>
    <row r="577" spans="1:1" x14ac:dyDescent="0.3">
      <c r="A577" s="25"/>
    </row>
    <row r="578" spans="1:1" x14ac:dyDescent="0.3">
      <c r="A578" s="25"/>
    </row>
    <row r="579" spans="1:1" x14ac:dyDescent="0.3">
      <c r="A579" s="25"/>
    </row>
    <row r="580" spans="1:1" x14ac:dyDescent="0.3">
      <c r="A580" s="25"/>
    </row>
    <row r="581" spans="1:1" x14ac:dyDescent="0.3">
      <c r="A581" s="25"/>
    </row>
    <row r="582" spans="1:1" x14ac:dyDescent="0.3">
      <c r="A582" s="25"/>
    </row>
    <row r="583" spans="1:1" x14ac:dyDescent="0.3">
      <c r="A583" s="25"/>
    </row>
    <row r="584" spans="1:1" x14ac:dyDescent="0.3">
      <c r="A584" s="25"/>
    </row>
    <row r="585" spans="1:1" x14ac:dyDescent="0.3">
      <c r="A585" s="25"/>
    </row>
    <row r="586" spans="1:1" x14ac:dyDescent="0.3">
      <c r="A586" s="25"/>
    </row>
    <row r="587" spans="1:1" x14ac:dyDescent="0.3">
      <c r="A587" s="25"/>
    </row>
    <row r="588" spans="1:1" x14ac:dyDescent="0.3">
      <c r="A588" s="25"/>
    </row>
    <row r="589" spans="1:1" x14ac:dyDescent="0.3">
      <c r="A589" s="25"/>
    </row>
    <row r="590" spans="1:1" x14ac:dyDescent="0.3">
      <c r="A590" s="25"/>
    </row>
    <row r="591" spans="1:1" x14ac:dyDescent="0.3">
      <c r="A591" s="25"/>
    </row>
    <row r="592" spans="1:1" x14ac:dyDescent="0.3">
      <c r="A592" s="25"/>
    </row>
    <row r="593" spans="1:1" x14ac:dyDescent="0.3">
      <c r="A593" s="25"/>
    </row>
    <row r="594" spans="1:1" x14ac:dyDescent="0.3">
      <c r="A594" s="25"/>
    </row>
    <row r="595" spans="1:1" x14ac:dyDescent="0.3">
      <c r="A595" s="25"/>
    </row>
    <row r="596" spans="1:1" x14ac:dyDescent="0.3">
      <c r="A596" s="25"/>
    </row>
    <row r="597" spans="1:1" x14ac:dyDescent="0.3">
      <c r="A597" s="25"/>
    </row>
    <row r="598" spans="1:1" x14ac:dyDescent="0.3">
      <c r="A598" s="25"/>
    </row>
    <row r="599" spans="1:1" x14ac:dyDescent="0.3">
      <c r="A599" s="25"/>
    </row>
    <row r="600" spans="1:1" x14ac:dyDescent="0.3">
      <c r="A600" s="25"/>
    </row>
    <row r="601" spans="1:1" x14ac:dyDescent="0.3">
      <c r="A601" s="25"/>
    </row>
    <row r="602" spans="1:1" x14ac:dyDescent="0.3">
      <c r="A602" s="25"/>
    </row>
    <row r="603" spans="1:1" x14ac:dyDescent="0.3">
      <c r="A603" s="25"/>
    </row>
    <row r="604" spans="1:1" x14ac:dyDescent="0.3">
      <c r="A604" s="25"/>
    </row>
    <row r="605" spans="1:1" x14ac:dyDescent="0.3">
      <c r="A605" s="25"/>
    </row>
    <row r="606" spans="1:1" x14ac:dyDescent="0.3">
      <c r="A606" s="25"/>
    </row>
    <row r="607" spans="1:1" x14ac:dyDescent="0.3">
      <c r="A607" s="25"/>
    </row>
    <row r="608" spans="1:1" x14ac:dyDescent="0.3">
      <c r="A608" s="25"/>
    </row>
    <row r="609" spans="1:1" x14ac:dyDescent="0.3">
      <c r="A609" s="25"/>
    </row>
    <row r="610" spans="1:1" x14ac:dyDescent="0.3">
      <c r="A610" s="25"/>
    </row>
    <row r="611" spans="1:1" x14ac:dyDescent="0.3">
      <c r="A611" s="25"/>
    </row>
    <row r="612" spans="1:1" x14ac:dyDescent="0.3">
      <c r="A612" s="25"/>
    </row>
    <row r="613" spans="1:1" x14ac:dyDescent="0.3">
      <c r="A613" s="25"/>
    </row>
    <row r="614" spans="1:1" x14ac:dyDescent="0.3">
      <c r="A614" s="25"/>
    </row>
    <row r="615" spans="1:1" x14ac:dyDescent="0.3">
      <c r="A615" s="25"/>
    </row>
    <row r="616" spans="1:1" x14ac:dyDescent="0.3">
      <c r="A616" s="25"/>
    </row>
    <row r="617" spans="1:1" x14ac:dyDescent="0.3">
      <c r="A617" s="25"/>
    </row>
    <row r="618" spans="1:1" x14ac:dyDescent="0.3">
      <c r="A618" s="25"/>
    </row>
    <row r="619" spans="1:1" x14ac:dyDescent="0.3">
      <c r="A619" s="25"/>
    </row>
    <row r="620" spans="1:1" x14ac:dyDescent="0.3">
      <c r="A620" s="25"/>
    </row>
    <row r="621" spans="1:1" x14ac:dyDescent="0.3">
      <c r="A621" s="25"/>
    </row>
    <row r="622" spans="1:1" x14ac:dyDescent="0.3">
      <c r="A622" s="25"/>
    </row>
    <row r="623" spans="1:1" x14ac:dyDescent="0.3">
      <c r="A623" s="25"/>
    </row>
    <row r="624" spans="1:1" x14ac:dyDescent="0.3">
      <c r="A624" s="25"/>
    </row>
    <row r="625" spans="1:1" x14ac:dyDescent="0.3">
      <c r="A625" s="25"/>
    </row>
    <row r="626" spans="1:1" x14ac:dyDescent="0.3">
      <c r="A626" s="25"/>
    </row>
    <row r="627" spans="1:1" x14ac:dyDescent="0.3">
      <c r="A627" s="25"/>
    </row>
    <row r="628" spans="1:1" x14ac:dyDescent="0.3">
      <c r="A628" s="25"/>
    </row>
    <row r="629" spans="1:1" x14ac:dyDescent="0.3">
      <c r="A629" s="25"/>
    </row>
    <row r="630" spans="1:1" x14ac:dyDescent="0.3">
      <c r="A630" s="25"/>
    </row>
    <row r="631" spans="1:1" x14ac:dyDescent="0.3">
      <c r="A631" s="25"/>
    </row>
    <row r="632" spans="1:1" x14ac:dyDescent="0.3">
      <c r="A632" s="25"/>
    </row>
    <row r="633" spans="1:1" x14ac:dyDescent="0.3">
      <c r="A633" s="25"/>
    </row>
    <row r="634" spans="1:1" x14ac:dyDescent="0.3">
      <c r="A634" s="25"/>
    </row>
    <row r="635" spans="1:1" x14ac:dyDescent="0.3">
      <c r="A635" s="25"/>
    </row>
    <row r="636" spans="1:1" x14ac:dyDescent="0.3">
      <c r="A636" s="25"/>
    </row>
    <row r="637" spans="1:1" x14ac:dyDescent="0.3">
      <c r="A637" s="25"/>
    </row>
    <row r="638" spans="1:1" x14ac:dyDescent="0.3">
      <c r="A638" s="25"/>
    </row>
    <row r="639" spans="1:1" x14ac:dyDescent="0.3">
      <c r="A639" s="25"/>
    </row>
    <row r="640" spans="1:1" x14ac:dyDescent="0.3">
      <c r="A640" s="25"/>
    </row>
    <row r="641" spans="1:1" x14ac:dyDescent="0.3">
      <c r="A641" s="25"/>
    </row>
    <row r="642" spans="1:1" x14ac:dyDescent="0.3">
      <c r="A642" s="25"/>
    </row>
    <row r="643" spans="1:1" x14ac:dyDescent="0.3">
      <c r="A643" s="25"/>
    </row>
    <row r="644" spans="1:1" x14ac:dyDescent="0.3">
      <c r="A644" s="25"/>
    </row>
    <row r="645" spans="1:1" x14ac:dyDescent="0.3">
      <c r="A645" s="25"/>
    </row>
    <row r="646" spans="1:1" x14ac:dyDescent="0.3">
      <c r="A646" s="25"/>
    </row>
    <row r="647" spans="1:1" x14ac:dyDescent="0.3">
      <c r="A647" s="25"/>
    </row>
    <row r="648" spans="1:1" x14ac:dyDescent="0.3">
      <c r="A648" s="25"/>
    </row>
    <row r="649" spans="1:1" x14ac:dyDescent="0.3">
      <c r="A649" s="25"/>
    </row>
    <row r="650" spans="1:1" x14ac:dyDescent="0.3">
      <c r="A650" s="25"/>
    </row>
    <row r="651" spans="1:1" x14ac:dyDescent="0.3">
      <c r="A651" s="25"/>
    </row>
    <row r="652" spans="1:1" x14ac:dyDescent="0.3">
      <c r="A652" s="25"/>
    </row>
    <row r="653" spans="1:1" x14ac:dyDescent="0.3">
      <c r="A653" s="25"/>
    </row>
    <row r="654" spans="1:1" x14ac:dyDescent="0.3">
      <c r="A654" s="25"/>
    </row>
    <row r="655" spans="1:1" x14ac:dyDescent="0.3">
      <c r="A655" s="25"/>
    </row>
    <row r="656" spans="1:1" x14ac:dyDescent="0.3">
      <c r="A656" s="25"/>
    </row>
    <row r="657" spans="1:1" x14ac:dyDescent="0.3">
      <c r="A657" s="25"/>
    </row>
    <row r="658" spans="1:1" x14ac:dyDescent="0.3">
      <c r="A658" s="25"/>
    </row>
    <row r="659" spans="1:1" x14ac:dyDescent="0.3">
      <c r="A659" s="25"/>
    </row>
    <row r="660" spans="1:1" x14ac:dyDescent="0.3">
      <c r="A660" s="25"/>
    </row>
    <row r="661" spans="1:1" x14ac:dyDescent="0.3">
      <c r="A661" s="25"/>
    </row>
    <row r="662" spans="1:1" x14ac:dyDescent="0.3">
      <c r="A662" s="25"/>
    </row>
    <row r="663" spans="1:1" x14ac:dyDescent="0.3">
      <c r="A663" s="25"/>
    </row>
    <row r="664" spans="1:1" x14ac:dyDescent="0.3">
      <c r="A664" s="25"/>
    </row>
    <row r="665" spans="1:1" x14ac:dyDescent="0.3">
      <c r="A665" s="25"/>
    </row>
    <row r="666" spans="1:1" x14ac:dyDescent="0.3">
      <c r="A666" s="25"/>
    </row>
    <row r="667" spans="1:1" x14ac:dyDescent="0.3">
      <c r="A667" s="25"/>
    </row>
  </sheetData>
  <mergeCells count="1">
    <mergeCell ref="C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7"/>
  <sheetViews>
    <sheetView workbookViewId="0">
      <selection activeCell="A2" sqref="A1:A2"/>
    </sheetView>
  </sheetViews>
  <sheetFormatPr baseColWidth="10" defaultRowHeight="14.4" x14ac:dyDescent="0.3"/>
  <sheetData>
    <row r="2" spans="1:10" x14ac:dyDescent="0.3">
      <c r="B2" s="18" t="s">
        <v>7</v>
      </c>
      <c r="C2" s="18" t="s">
        <v>8</v>
      </c>
      <c r="E2" s="57" t="s">
        <v>52</v>
      </c>
      <c r="F2" s="57" t="s">
        <v>50</v>
      </c>
      <c r="G2" s="57"/>
      <c r="H2" s="57" t="s">
        <v>53</v>
      </c>
      <c r="I2" s="57" t="s">
        <v>49</v>
      </c>
      <c r="J2" s="57" t="s">
        <v>51</v>
      </c>
    </row>
    <row r="3" spans="1:10" x14ac:dyDescent="0.3">
      <c r="B3" s="5"/>
      <c r="C3" s="5"/>
    </row>
    <row r="4" spans="1:10" x14ac:dyDescent="0.3">
      <c r="A4" t="s">
        <v>62</v>
      </c>
      <c r="B4" s="29">
        <v>0</v>
      </c>
      <c r="C4" s="30">
        <v>0.25</v>
      </c>
      <c r="E4" t="s">
        <v>66</v>
      </c>
      <c r="F4" t="s">
        <v>67</v>
      </c>
      <c r="G4" s="58" t="s">
        <v>68</v>
      </c>
    </row>
    <row r="5" spans="1:10" x14ac:dyDescent="0.3">
      <c r="A5" t="s">
        <v>63</v>
      </c>
      <c r="B5" s="29">
        <v>0</v>
      </c>
      <c r="C5" s="30">
        <v>0.25</v>
      </c>
      <c r="E5" t="s">
        <v>66</v>
      </c>
    </row>
    <row r="6" spans="1:10" x14ac:dyDescent="0.3">
      <c r="A6" t="s">
        <v>64</v>
      </c>
      <c r="B6" s="29">
        <v>0</v>
      </c>
      <c r="C6" s="30">
        <v>0.25</v>
      </c>
    </row>
    <row r="7" spans="1:10" x14ac:dyDescent="0.3">
      <c r="A7" t="s">
        <v>65</v>
      </c>
      <c r="B7" s="29">
        <v>0</v>
      </c>
      <c r="C7" s="30">
        <v>0.25</v>
      </c>
    </row>
    <row r="8" spans="1:10" x14ac:dyDescent="0.3">
      <c r="B8" s="29">
        <v>0</v>
      </c>
      <c r="C8" s="30">
        <v>0.25</v>
      </c>
    </row>
    <row r="9" spans="1:10" x14ac:dyDescent="0.3">
      <c r="B9" s="29">
        <v>0</v>
      </c>
      <c r="C9" s="30">
        <v>0.25</v>
      </c>
    </row>
    <row r="10" spans="1:10" x14ac:dyDescent="0.3">
      <c r="B10" s="29">
        <v>0</v>
      </c>
      <c r="C10" s="30">
        <v>0.25</v>
      </c>
    </row>
    <row r="11" spans="1:10" x14ac:dyDescent="0.3">
      <c r="B11" s="29">
        <v>0</v>
      </c>
      <c r="C11" s="30">
        <v>0.25</v>
      </c>
    </row>
    <row r="12" spans="1:10" x14ac:dyDescent="0.3">
      <c r="B12" s="29">
        <v>0</v>
      </c>
      <c r="C12" s="30">
        <v>0.25</v>
      </c>
    </row>
    <row r="13" spans="1:10" x14ac:dyDescent="0.3">
      <c r="B13" s="29">
        <v>0</v>
      </c>
      <c r="C13" s="30">
        <v>0.25</v>
      </c>
    </row>
    <row r="14" spans="1:10" x14ac:dyDescent="0.3">
      <c r="B14" s="29">
        <v>0</v>
      </c>
      <c r="C14" s="30">
        <v>0.25</v>
      </c>
    </row>
    <row r="15" spans="1:10" x14ac:dyDescent="0.3">
      <c r="B15" s="29">
        <v>0</v>
      </c>
      <c r="C15" s="30">
        <v>0.25</v>
      </c>
    </row>
    <row r="16" spans="1:10" x14ac:dyDescent="0.3">
      <c r="B16" s="29">
        <v>0</v>
      </c>
      <c r="C16" s="30">
        <v>0.25</v>
      </c>
    </row>
    <row r="17" spans="2:3" x14ac:dyDescent="0.3">
      <c r="B17" s="29">
        <v>0</v>
      </c>
      <c r="C17" s="30">
        <v>0.25</v>
      </c>
    </row>
  </sheetData>
  <dataValidations count="1">
    <dataValidation type="list" allowBlank="1" showInputMessage="1" showErrorMessage="1" errorTitle="Erreur" error="Utiliser la liste de valeur se trouvant à droite du champ pour sélectionner l'horaire" sqref="B4:B17" xr:uid="{00000000-0002-0000-0300-000000000000}">
      <formula1>Listes_heures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eur format de saisie" error="Utiliser la liste de valeur se trouvant à droite du champ pour sélectionner l'horaire" xr:uid="{00000000-0002-0000-0300-000001000000}">
          <x14:formula1>
            <xm:f>HORAIRE!$A$2:$A$97</xm:f>
          </x14:formula1>
          <xm:sqref>C4:C17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DETAIL</vt:lpstr>
      <vt:lpstr>RECAPITULATIF</vt:lpstr>
      <vt:lpstr>HORAIRE</vt:lpstr>
      <vt:lpstr>Feuil1</vt:lpstr>
      <vt:lpstr>Liste_heures</vt:lpstr>
      <vt:lpstr>Liste_horaire</vt:lpstr>
      <vt:lpstr>Listes_heures</vt:lpstr>
      <vt:lpstr>DETAIL!Zone_d_impression</vt:lpstr>
      <vt:lpstr>RECAPITULATIF!Zone_d_impression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Grimm</dc:creator>
  <cp:lastModifiedBy>Marilyn Yemane-Benedict</cp:lastModifiedBy>
  <cp:lastPrinted>2014-11-25T09:16:04Z</cp:lastPrinted>
  <dcterms:created xsi:type="dcterms:W3CDTF">2012-03-23T08:13:32Z</dcterms:created>
  <dcterms:modified xsi:type="dcterms:W3CDTF">2024-08-09T08:25:44Z</dcterms:modified>
</cp:coreProperties>
</file>