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J:\SHARE\06 ME-MD\064 - DIFIN, SCI, BZ\0641 DIFIN\"/>
    </mc:Choice>
  </mc:AlternateContent>
  <xr:revisionPtr revIDLastSave="0" documentId="8_{C2834B94-EF14-44ED-8DCA-765BEE5AD24D}" xr6:coauthVersionLast="36" xr6:coauthVersionMax="36" xr10:uidLastSave="{00000000-0000-0000-0000-000000000000}"/>
  <bookViews>
    <workbookView xWindow="-27516" yWindow="1392" windowWidth="21600" windowHeight="11292" xr2:uid="{40A54329-9FFD-4E93-B668-CFA9C6488211}"/>
  </bookViews>
  <sheets>
    <sheet name="Aide Overhea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 s="1"/>
  <c r="C17" i="1" s="1"/>
  <c r="B10" i="1"/>
  <c r="C8" i="1"/>
  <c r="C9" i="1" s="1"/>
  <c r="C10" i="1" l="1"/>
  <c r="C11" i="1" s="1"/>
  <c r="C18" i="1"/>
  <c r="C19" i="1" s="1"/>
</calcChain>
</file>

<file path=xl/sharedStrings.xml><?xml version="1.0" encoding="utf-8"?>
<sst xmlns="http://schemas.openxmlformats.org/spreadsheetml/2006/main" count="15" uniqueCount="12">
  <si>
    <t>Le projet est-il soumis à la TVA</t>
  </si>
  <si>
    <t>Oui</t>
  </si>
  <si>
    <t>Calcul du prix de vente d'une prestation ou montant d'un contrat de mandat</t>
  </si>
  <si>
    <t>Taux</t>
  </si>
  <si>
    <t>Montant nécessaire pour la recherche</t>
  </si>
  <si>
    <t>Montant overhead (comptabilisé en nature 3980002 sur le fonds)</t>
  </si>
  <si>
    <t>Recette comptabilisée sur le fonds</t>
  </si>
  <si>
    <t>TVA versée à Berne au taux forfaitaire</t>
  </si>
  <si>
    <t>Montant à demander au bailleur</t>
  </si>
  <si>
    <t>Calcul pour déterminer le montant réel disponible sur une recette</t>
  </si>
  <si>
    <t>Montant reçu du bailleur</t>
  </si>
  <si>
    <t>Montant disponible après TVA et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</si>
</sst>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9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525E-6617-45B9-B7AC-CE9CE68D95BD}">
  <dimension ref="A1:D20"/>
  <sheetViews>
    <sheetView tabSelected="1" workbookViewId="0">
      <selection activeCell="E11" sqref="E11"/>
    </sheetView>
  </sheetViews>
  <sheetFormatPr baseColWidth="10" defaultRowHeight="13.8"/>
  <cols>
    <col min="1" max="1" width="58" customWidth="1"/>
    <col min="2" max="2" width="26.3984375" customWidth="1"/>
  </cols>
  <sheetData>
    <row r="1" spans="1:4" ht="15.75" thickBot="1">
      <c r="A1" s="1"/>
      <c r="B1" s="1"/>
      <c r="C1" s="1"/>
      <c r="D1" s="1"/>
    </row>
    <row r="2" spans="1:4" ht="14.4" thickBot="1">
      <c r="A2" s="2" t="s">
        <v>0</v>
      </c>
      <c r="B2" s="3" t="s">
        <v>1</v>
      </c>
      <c r="C2" s="1"/>
      <c r="D2" s="1"/>
    </row>
    <row r="3" spans="1:4" ht="15">
      <c r="A3" s="1"/>
      <c r="B3" s="1"/>
      <c r="C3" s="1"/>
      <c r="D3" s="1"/>
    </row>
    <row r="4" spans="1:4" ht="15">
      <c r="A4" s="4" t="s">
        <v>2</v>
      </c>
      <c r="B4" s="4"/>
      <c r="C4" s="1"/>
      <c r="D4" s="1"/>
    </row>
    <row r="5" spans="1:4" ht="15">
      <c r="A5" s="4"/>
      <c r="B5" s="4"/>
      <c r="C5" s="1"/>
      <c r="D5" s="1"/>
    </row>
    <row r="6" spans="1:4" ht="15.75" thickBot="1">
      <c r="A6" s="5"/>
      <c r="B6" s="6" t="s">
        <v>3</v>
      </c>
      <c r="C6" s="1"/>
      <c r="D6" s="1"/>
    </row>
    <row r="7" spans="1:4" ht="14.4" thickBot="1">
      <c r="A7" s="7" t="s">
        <v>4</v>
      </c>
      <c r="B7" s="8"/>
      <c r="C7" s="9">
        <v>100000</v>
      </c>
      <c r="D7" s="1"/>
    </row>
    <row r="8" spans="1:4">
      <c r="A8" s="2" t="s">
        <v>5</v>
      </c>
      <c r="B8" s="10">
        <v>0.15</v>
      </c>
      <c r="C8" s="11">
        <f>IF($C$7&lt;=10000,0,$C$7)*$B$8</f>
        <v>15000</v>
      </c>
      <c r="D8" s="1"/>
    </row>
    <row r="9" spans="1:4">
      <c r="A9" s="7" t="s">
        <v>6</v>
      </c>
      <c r="B9" s="8"/>
      <c r="C9" s="12">
        <f>SUM($C$7:$C$8)</f>
        <v>115000</v>
      </c>
      <c r="D9" s="1"/>
    </row>
    <row r="10" spans="1:4">
      <c r="A10" s="2" t="s">
        <v>7</v>
      </c>
      <c r="B10" s="13">
        <f>IF($B$2="Oui",6.2%,0)</f>
        <v>6.2E-2</v>
      </c>
      <c r="C10" s="11">
        <f>$C$9*$B$10/(1-$B$10)</f>
        <v>7601.2793176972282</v>
      </c>
      <c r="D10" s="1"/>
    </row>
    <row r="11" spans="1:4">
      <c r="A11" s="7" t="s">
        <v>8</v>
      </c>
      <c r="B11" s="8"/>
      <c r="C11" s="12">
        <f>SUM($C$9:$C$10)</f>
        <v>122601.27931769723</v>
      </c>
      <c r="D11" s="1"/>
    </row>
    <row r="12" spans="1:4" ht="15">
      <c r="A12" s="7"/>
      <c r="B12" s="7"/>
      <c r="C12" s="14"/>
      <c r="D12" s="1"/>
    </row>
    <row r="13" spans="1:4">
      <c r="A13" s="4" t="s">
        <v>9</v>
      </c>
      <c r="B13" s="7"/>
      <c r="C13" s="14"/>
      <c r="D13" s="1"/>
    </row>
    <row r="14" spans="1:4" ht="15.75" thickBot="1">
      <c r="A14" s="7"/>
      <c r="B14" s="7"/>
      <c r="C14" s="14"/>
      <c r="D14" s="1"/>
    </row>
    <row r="15" spans="1:4" ht="14.4" thickBot="1">
      <c r="A15" s="7" t="s">
        <v>10</v>
      </c>
      <c r="B15" s="8"/>
      <c r="C15" s="9">
        <v>122601</v>
      </c>
      <c r="D15" s="1"/>
    </row>
    <row r="16" spans="1:4">
      <c r="A16" s="2" t="s">
        <v>7</v>
      </c>
      <c r="B16" s="13">
        <f>IF($B$2="Oui",6.2%,0)</f>
        <v>6.2E-2</v>
      </c>
      <c r="C16" s="11">
        <f>$C$15*$B$16</f>
        <v>7601.2619999999997</v>
      </c>
      <c r="D16" s="1"/>
    </row>
    <row r="17" spans="1:4">
      <c r="A17" s="7" t="s">
        <v>6</v>
      </c>
      <c r="B17" s="8"/>
      <c r="C17" s="12">
        <f>$C$15-$C$16</f>
        <v>114999.738</v>
      </c>
      <c r="D17" s="1"/>
    </row>
    <row r="18" spans="1:4">
      <c r="A18" s="2" t="s">
        <v>5</v>
      </c>
      <c r="B18" s="10">
        <v>0.15</v>
      </c>
      <c r="C18" s="11">
        <f>IF($C$17&lt;=10000,0,$C$17)*$B$18/(1+$B$18)</f>
        <v>14999.965826086958</v>
      </c>
      <c r="D18" s="1"/>
    </row>
    <row r="19" spans="1:4">
      <c r="A19" s="7" t="s">
        <v>11</v>
      </c>
      <c r="B19" s="8"/>
      <c r="C19" s="12">
        <f>$C$17-$C$18</f>
        <v>99999.772173913036</v>
      </c>
      <c r="D19" s="1"/>
    </row>
    <row r="20" spans="1:4" ht="15">
      <c r="A20" s="1"/>
      <c r="B20" s="1"/>
      <c r="C20" s="1"/>
      <c r="D20" s="1"/>
    </row>
  </sheetData>
  <dataValidations count="1">
    <dataValidation type="list" allowBlank="1" showInputMessage="1" showErrorMessage="1" sqref="B2" xr:uid="{C797E876-7EEA-48B3-B264-6499FEB0850E}">
      <formula1>"Oui,Non"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Aide Overhead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Gilliéron</dc:creator>
  <cp:lastModifiedBy>Bernard Zbaeren</cp:lastModifiedBy>
  <dcterms:created xsi:type="dcterms:W3CDTF">2025-11-03T09:29:52Z</dcterms:created>
  <dcterms:modified xsi:type="dcterms:W3CDTF">2025-11-11T08:34:21Z</dcterms:modified>
</cp:coreProperties>
</file>